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mojuba.ilori/Desktop/"/>
    </mc:Choice>
  </mc:AlternateContent>
  <xr:revisionPtr revIDLastSave="0" documentId="13_ncr:1_{95B5B9D6-A9A4-C649-9230-E20823240A81}" xr6:coauthVersionLast="47" xr6:coauthVersionMax="47" xr10:uidLastSave="{00000000-0000-0000-0000-000000000000}"/>
  <bookViews>
    <workbookView xWindow="0" yWindow="860" windowWidth="41120" windowHeight="25720" activeTab="3" xr2:uid="{0FD5B010-944E-49B8-A451-7D861D5DF20B}"/>
  </bookViews>
  <sheets>
    <sheet name="Iseoluwatobi FY24 Tasks" sheetId="11" state="hidden" r:id="rId1"/>
    <sheet name="Mojuba Ilori FY25 BSC" sheetId="33" r:id="rId2"/>
    <sheet name="Paul &amp; Chris FY25 BSC " sheetId="35" r:id="rId3"/>
    <sheet name="Idris &amp; Jonathan FY25 BSC" sheetId="34" r:id="rId4"/>
    <sheet name="Opeyemi BSC" sheetId="2" state="hidden" r:id="rId5"/>
    <sheet name="Mayowa BSC FY24new" sheetId="18" state="hidden" r:id="rId6"/>
    <sheet name="Opeyemi FY24 Tasks" sheetId="10" state="hidden" r:id="rId7"/>
    <sheet name="Mayowa BSC" sheetId="3" state="hidden" r:id="rId8"/>
    <sheet name="Mayowa FY24 Tasks" sheetId="9" state="hidden" r:id="rId9"/>
    <sheet name="Amirah FY24 Tasks" sheetId="8" state="hidden" r:id="rId10"/>
    <sheet name="Mary FY24 Tasks" sheetId="12" state="hidden" r:id="rId11"/>
    <sheet name="Onyinye FY24 Tasks" sheetId="13" state="hidden" r:id="rId12"/>
    <sheet name="Onyinye BSC" sheetId="7" state="hidden" r:id="rId13"/>
    <sheet name="Ifeanyi FY24 Tasks" sheetId="14" state="hidden" r:id="rId14"/>
    <sheet name="Kachi FY24 Tasks" sheetId="15" state="hidden" r:id="rId15"/>
    <sheet name="EKENE FY24 Tasks" sheetId="17"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5" l="1"/>
  <c r="E12" i="35"/>
  <c r="E9" i="35"/>
  <c r="E4" i="35"/>
  <c r="E3" i="35"/>
  <c r="E19" i="33"/>
  <c r="E19" i="34"/>
  <c r="E12" i="34"/>
  <c r="E9" i="34"/>
  <c r="E4" i="34"/>
  <c r="E3" i="34" l="1"/>
  <c r="E12" i="33"/>
  <c r="E9" i="33"/>
  <c r="E4" i="33"/>
  <c r="O10" i="2"/>
  <c r="O12" i="2"/>
  <c r="O7" i="2"/>
  <c r="O5" i="2"/>
  <c r="O11" i="2"/>
  <c r="O18" i="7"/>
  <c r="O15" i="7"/>
  <c r="O16" i="7"/>
  <c r="O17" i="7"/>
  <c r="O20" i="7"/>
  <c r="O21" i="7"/>
  <c r="O23" i="7"/>
  <c r="O24" i="7"/>
  <c r="O10" i="7"/>
  <c r="O11" i="7"/>
  <c r="O12" i="7"/>
  <c r="O13" i="7"/>
  <c r="O6" i="7"/>
  <c r="O7" i="7"/>
  <c r="O8" i="7"/>
  <c r="O5" i="7"/>
  <c r="O6" i="2"/>
  <c r="O13" i="2"/>
  <c r="O15" i="2"/>
  <c r="O16" i="2"/>
  <c r="O17" i="2"/>
  <c r="O18" i="2"/>
  <c r="O20" i="2"/>
  <c r="O21" i="2"/>
  <c r="O23" i="2"/>
  <c r="O24" i="2"/>
  <c r="P9" i="2"/>
  <c r="O8" i="2"/>
  <c r="E9" i="7"/>
  <c r="E22" i="7"/>
  <c r="I10" i="7"/>
  <c r="E14" i="7"/>
  <c r="E4" i="7"/>
  <c r="E3" i="2"/>
  <c r="E3" i="33" l="1"/>
  <c r="P19" i="2"/>
  <c r="P14" i="2"/>
  <c r="P4" i="2"/>
  <c r="P22" i="2"/>
  <c r="O25" i="2"/>
  <c r="P25" i="2"/>
  <c r="O25" i="7"/>
  <c r="E25" i="7"/>
</calcChain>
</file>

<file path=xl/sharedStrings.xml><?xml version="1.0" encoding="utf-8"?>
<sst xmlns="http://schemas.openxmlformats.org/spreadsheetml/2006/main" count="1892" uniqueCount="645">
  <si>
    <t>Objective</t>
  </si>
  <si>
    <t>Description</t>
  </si>
  <si>
    <t>Measure</t>
  </si>
  <si>
    <t>Target</t>
  </si>
  <si>
    <t>Project</t>
  </si>
  <si>
    <t xml:space="preserve">Development </t>
  </si>
  <si>
    <t>Collaboration</t>
  </si>
  <si>
    <t>Status</t>
  </si>
  <si>
    <t>Solely Responsible</t>
  </si>
  <si>
    <t>Dependent on me and others</t>
  </si>
  <si>
    <t xml:space="preserve">Strategic </t>
  </si>
  <si>
    <t>Drive Strategic Initiatives: Initiatives executed to deepen/defend/grow business opportunities with customers</t>
  </si>
  <si>
    <t>"Increase Verve card issuance and transactions. Description: Achieve Go-live and active use of Verve Reward"</t>
  </si>
  <si>
    <t>Live Pilot Run</t>
  </si>
  <si>
    <t> </t>
  </si>
  <si>
    <t>X</t>
  </si>
  <si>
    <t>In progress however some issues were Identified with PAN Collision</t>
  </si>
  <si>
    <t xml:space="preserve">SDG, Verve IAA Team &amp; Paymate, Marketing, Operation &amp; Technology </t>
  </si>
  <si>
    <t>" Verve Cross Border Payment and Acceptance within Africa Description: Acceptance Go-Live &amp; Market Launch in GIM Region of Africa"</t>
  </si>
  <si>
    <t>Market Launch</t>
  </si>
  <si>
    <t>On track</t>
  </si>
  <si>
    <t xml:space="preserve">SDG, Operations &amp; Strategic Partnership Team </t>
  </si>
  <si>
    <t>Improve Product Functionality</t>
  </si>
  <si>
    <t>Optimize the use of Issuer Prepaid Portal Self Service features</t>
  </si>
  <si>
    <t>Onboard 2 new Prepaid Card Issuers on the portal</t>
  </si>
  <si>
    <t>Delayed: Portal functionality tests pending</t>
  </si>
  <si>
    <t xml:space="preserve">SDG </t>
  </si>
  <si>
    <t>Improve Product Positioning</t>
  </si>
  <si>
    <t>Drive onboarding of an additional PTSP to support redemption for Verve Rewards</t>
  </si>
  <si>
    <t xml:space="preserve">Not Started </t>
  </si>
  <si>
    <t xml:space="preserve">SDG, Verve IAA Team &amp; Paymate </t>
  </si>
  <si>
    <t>Customer Satisfaction Survey</t>
  </si>
  <si>
    <t>TRI**M score - Business View</t>
  </si>
  <si>
    <t>NA</t>
  </si>
  <si>
    <t>Survey score - Internal Customer Stakeholder Satisfaction</t>
  </si>
  <si>
    <t>70%-79%</t>
  </si>
  <si>
    <t>Internal Process</t>
  </si>
  <si>
    <t>Improve Compliance</t>
  </si>
  <si>
    <t xml:space="preserve">Improve Product Operationalization for identified Paytoken products
Verve </t>
  </si>
  <si>
    <t>95-100% at agreed timelines</t>
  </si>
  <si>
    <t xml:space="preserve">In progress : 
Verve Rewards: Process Documentation and Operations process pending 
GIM UEMOA: File transfer automation </t>
  </si>
  <si>
    <t xml:space="preserve">ATF Assessors &amp; Implementors </t>
  </si>
  <si>
    <t>Increase Process Efficiency</t>
  </si>
  <si>
    <t>Improve Product Maturity Level for Paytoken business and products</t>
  </si>
  <si>
    <t>Maturity Level 3</t>
  </si>
  <si>
    <t xml:space="preserve">In progress: Pending Business Strategy document and training for PMs </t>
  </si>
  <si>
    <t>Paytoken Products</t>
  </si>
  <si>
    <t>Achieve PI Objectives:
Successful Implementation of Product Strategy: %age execution of planned Product Development initiatives (roadmap)</t>
  </si>
  <si>
    <t>75-79%</t>
  </si>
  <si>
    <t>SDG, other Verve Teams</t>
  </si>
  <si>
    <t>S/N</t>
  </si>
  <si>
    <t>OBJECTIVES</t>
  </si>
  <si>
    <t>KEY RESULTS</t>
  </si>
  <si>
    <t>WGT</t>
  </si>
  <si>
    <t xml:space="preserve"> TARGET </t>
  </si>
  <si>
    <t>TARGET RANGES</t>
  </si>
  <si>
    <t xml:space="preserve">Financials </t>
  </si>
  <si>
    <t>Source of Evidence</t>
  </si>
  <si>
    <t xml:space="preserve"> Target </t>
  </si>
  <si>
    <t>Poor</t>
  </si>
  <si>
    <t>Below Exp.</t>
  </si>
  <si>
    <t>Met Exp.</t>
  </si>
  <si>
    <t>Above Exp.</t>
  </si>
  <si>
    <t>Outstdg</t>
  </si>
  <si>
    <t>Score</t>
  </si>
  <si>
    <t>Grow Revenue</t>
  </si>
  <si>
    <t>Group Revenue</t>
  </si>
  <si>
    <t>N88.08Bn</t>
  </si>
  <si>
    <t>&gt;-10%</t>
  </si>
  <si>
    <t>-2.5% to -10%</t>
  </si>
  <si>
    <t xml:space="preserve"> +/2.5%</t>
  </si>
  <si>
    <t>+2.5% to +10%</t>
  </si>
  <si>
    <t>&gt;+10%</t>
  </si>
  <si>
    <t>PayToken - Payment Cards &amp; Tokens Revenue</t>
  </si>
  <si>
    <t>+/-2.5%</t>
  </si>
  <si>
    <t>Improve Profitability</t>
  </si>
  <si>
    <t>Group EBITDA</t>
  </si>
  <si>
    <t>N30.68Bn</t>
  </si>
  <si>
    <t>Capitalize Software</t>
  </si>
  <si>
    <t>Achieve software capitalization</t>
  </si>
  <si>
    <t>225M</t>
  </si>
  <si>
    <t xml:space="preserve">Customer </t>
  </si>
  <si>
    <t>Improve Customer Satisfaction</t>
  </si>
  <si>
    <t>Customer Experience</t>
  </si>
  <si>
    <t>1.5 - 2.0 pt.</t>
  </si>
  <si>
    <t>&lt;0.5 pt.</t>
  </si>
  <si>
    <t>0.5 - 1.5 pt.</t>
  </si>
  <si>
    <t>2 - 2.4 pt.</t>
  </si>
  <si>
    <t>2.5 - 3 pt.</t>
  </si>
  <si>
    <t>Survey score - Internal Customer / Stakeholder satisfaction</t>
  </si>
  <si>
    <t>less than 60%</t>
  </si>
  <si>
    <t>60%-69%</t>
  </si>
  <si>
    <t>80%-89%</t>
  </si>
  <si>
    <t>90%-100%</t>
  </si>
  <si>
    <t>.</t>
  </si>
  <si>
    <t>Within my Division (or Business)</t>
  </si>
  <si>
    <t>Drive product discovery and new revenue opportunities</t>
  </si>
  <si>
    <t>Drive process quality and standardization within paytoken products.</t>
  </si>
  <si>
    <t>Achieve PI Objectives
Successful Implementation of Product Strategy: %age execution of planned Product Development initiatives (roadmap)</t>
  </si>
  <si>
    <t>Within my Team</t>
  </si>
  <si>
    <t>75 - 79%</t>
  </si>
  <si>
    <t>&lt;70%</t>
  </si>
  <si>
    <t>71%-74%</t>
  </si>
  <si>
    <t>75%-79%</t>
  </si>
  <si>
    <t>90%+</t>
  </si>
  <si>
    <t>Strategic Initiative</t>
  </si>
  <si>
    <t>People &amp; Culture</t>
  </si>
  <si>
    <t>Improve organizational culture</t>
  </si>
  <si>
    <t>Employee Compliance Index – [Average of Hybrid, Training &amp; Process Compliance score] Training Compliance = Ninjo, Compliance &amp; other regulatory/mandatory trainings Process Compliance = Audit, Risk, HR, Compliance &amp; Settlement Ratings</t>
  </si>
  <si>
    <t>Human Resources</t>
  </si>
  <si>
    <t>71% -75%</t>
  </si>
  <si>
    <t>&lt; 60 %</t>
  </si>
  <si>
    <t>61%-70%</t>
  </si>
  <si>
    <t>76-80%</t>
  </si>
  <si>
    <t>81% and above</t>
  </si>
  <si>
    <t>HR</t>
  </si>
  <si>
    <t>Improve leadership experience and organizational culture</t>
  </si>
  <si>
    <t>360 feedback score on leadership code and core values</t>
  </si>
  <si>
    <t>Percentage reduction of Z62 errors for card transactions on the web, between Oct 2023 and Mar 2024.</t>
  </si>
  <si>
    <t>Reduce Z62 errors by 25%-&lt;35% by Mar 2024</t>
  </si>
  <si>
    <t>&lt;15% reduction</t>
  </si>
  <si>
    <t>15%-&lt;25% reduction</t>
  </si>
  <si>
    <t>25%-&lt;35% reduction</t>
  </si>
  <si>
    <t>35%-40% reduction</t>
  </si>
  <si>
    <t>&gt;40% reduction</t>
  </si>
  <si>
    <t>Prototype 1 Product Opportunity from Discovery</t>
  </si>
  <si>
    <t>Prototype product opportunity by Mar 2024</t>
  </si>
  <si>
    <t>No Product Discovery</t>
  </si>
  <si>
    <t>Prototype product opportunity by Apr 2024</t>
  </si>
  <si>
    <t>Prototype product opportunity by Feb 2024</t>
  </si>
  <si>
    <t>2 Product standardization achieved by March 2024</t>
  </si>
  <si>
    <t>No product standardization achieved by March 2024</t>
  </si>
  <si>
    <t>1 product standardization achieved by March 2024</t>
  </si>
  <si>
    <t>2 product standardization achieved by March 2024</t>
  </si>
  <si>
    <t>3 product standardization achieved by February 2024</t>
  </si>
  <si>
    <t>3 product standardization achieved by January 2024</t>
  </si>
  <si>
    <t>Live Pilot</t>
  </si>
  <si>
    <t>Not-Live</t>
  </si>
  <si>
    <t>Project Go-Live</t>
  </si>
  <si>
    <t>Market Readiness &amp; Launch</t>
  </si>
  <si>
    <t>Improve paytoken digital product offering to increase market share in Non-card offerings.</t>
  </si>
  <si>
    <t>Adopt a product management tool to identify, define, prototype a solution to improve Safetoken enrollment</t>
  </si>
  <si>
    <t>within my team</t>
  </si>
  <si>
    <t>Design thinking led improvement was achieved by December 2023</t>
  </si>
  <si>
    <t>Product Improvement  was achieved by February 2024</t>
  </si>
  <si>
    <t>Product Improvement  was achieved by January 2024</t>
  </si>
  <si>
    <t>Product Improvement  was achieved in December 2023</t>
  </si>
  <si>
    <t>1 Issuer Onboarded</t>
  </si>
  <si>
    <t>&gt;=2 Issuers Onboarded</t>
  </si>
  <si>
    <t>Drive Strategic Initiatives</t>
  </si>
  <si>
    <t>Full Rollout to 1+ banks</t>
  </si>
  <si>
    <t>Number of Contactless Cards Issuers Onboarded by March 2024</t>
  </si>
  <si>
    <t>5 Issuers onboarded</t>
  </si>
  <si>
    <t>No Issuer Onboarded</t>
  </si>
  <si>
    <t>&lt;5 Issuers onboarded</t>
  </si>
  <si>
    <t>6 Issuers onboarded</t>
  </si>
  <si>
    <t>&gt;7 Issuers onboarded</t>
  </si>
  <si>
    <t xml:space="preserve"> </t>
  </si>
  <si>
    <t>Source of evidence</t>
  </si>
  <si>
    <t>Actual</t>
  </si>
  <si>
    <t xml:space="preserve">Score </t>
  </si>
  <si>
    <t>Score%</t>
  </si>
  <si>
    <t xml:space="preserve">Grow Revenue </t>
  </si>
  <si>
    <t>From Finance team</t>
  </si>
  <si>
    <t>26BN</t>
  </si>
  <si>
    <t>`+2.5%- +10%</t>
  </si>
  <si>
    <t>`&gt;+10%</t>
  </si>
  <si>
    <t>88.08BN</t>
  </si>
  <si>
    <t>Finance</t>
  </si>
  <si>
    <t>30.68BN</t>
  </si>
  <si>
    <t>Achieve Software Capitalization target</t>
  </si>
  <si>
    <t>From Finance team (timesheet)</t>
  </si>
  <si>
    <t>Customer</t>
  </si>
  <si>
    <t xml:space="preserve">Objective </t>
  </si>
  <si>
    <t>Survey score - Internal customer / Stakeholder satisfaction</t>
  </si>
  <si>
    <t>70 - 79%</t>
  </si>
  <si>
    <t>&lt;60%</t>
  </si>
  <si>
    <t>60% - 69%</t>
  </si>
  <si>
    <t>80% - 90%</t>
  </si>
  <si>
    <t>TRI**M Score - PayToken - Payment Cards &amp; Tokens</t>
  </si>
  <si>
    <t>1.5-2.0pt</t>
  </si>
  <si>
    <t>Grow Customer Base - Digital Products</t>
  </si>
  <si>
    <t>Increase Number of New Institutions onboarded on Verve Access portal.</t>
  </si>
  <si>
    <t>Within my Division ( or Business)</t>
  </si>
  <si>
    <t>60-65 institutions onboarded on Verve Access</t>
  </si>
  <si>
    <t>&lt;50</t>
  </si>
  <si>
    <t>50-59</t>
  </si>
  <si>
    <t>66-'75</t>
  </si>
  <si>
    <t>&gt;76 institutions onboarded</t>
  </si>
  <si>
    <t>Change target to 60-65 and grow by 10 range</t>
  </si>
  <si>
    <t>Increase No. of New Commercial banks using VMMR Script.</t>
  </si>
  <si>
    <t>Deploy VMMR script to commercial banks(15-19 banks)</t>
  </si>
  <si>
    <t xml:space="preserve"> &lt;10 banks</t>
  </si>
  <si>
    <t>10 -14 banks</t>
  </si>
  <si>
    <t>15-19  banks</t>
  </si>
  <si>
    <t>20-23 banks</t>
  </si>
  <si>
    <t>&gt;24 banks</t>
  </si>
  <si>
    <t>How many banks do we have today? What is the target market? I will ike to adjust the ranges</t>
  </si>
  <si>
    <t>Improve Product positioning</t>
  </si>
  <si>
    <t>% of PI objectives met</t>
  </si>
  <si>
    <t xml:space="preserve"> Improve paytoken digital product offering to increase market share in Non-card offerings.</t>
  </si>
  <si>
    <t>Adopt the use of design thinking as a product management framework to improve the bulk paycode portal.</t>
  </si>
  <si>
    <t xml:space="preserve">Product Improvement  was achieved by December 2023
</t>
  </si>
  <si>
    <t xml:space="preserve">Product Improvement  was achieved by February 2024
</t>
  </si>
  <si>
    <t xml:space="preserve">Product Improvement  was achieved by January 2024
</t>
  </si>
  <si>
    <t>1 client Onboarded</t>
  </si>
  <si>
    <t>&gt;=2 clients Onboarded</t>
  </si>
  <si>
    <t>Improve product functionality of Verve Access portal to increase product usage:
1. Optimize card request process on Verve Access to prevent card production errors.
2.Expand User management options and automation of Scheme documentations on Verve Access portal.
3. Automation of billing process for Verve Access users.
4. Automation of BIN issuance and certifications</t>
  </si>
  <si>
    <t>VA portal
Within my business or team.</t>
  </si>
  <si>
    <t>Achieve 3 initiatives</t>
  </si>
  <si>
    <t>1 initiatives</t>
  </si>
  <si>
    <t xml:space="preserve"> 2 initiatives </t>
  </si>
  <si>
    <t>3 initiatives</t>
  </si>
  <si>
    <t>4 initiatives</t>
  </si>
  <si>
    <t>&gt;5 initiatives</t>
  </si>
  <si>
    <t>Improve product standardization adopting specified risk requirements for selected Paytoken products:
1. Bulk Paycode portal
2. Verve Access portal
3. Verve Global</t>
  </si>
  <si>
    <t>Risk Target ranges is completion and timeiines</t>
  </si>
  <si>
    <t>Please expand the measure: And use words like improve product operationalization and life cycle management.</t>
  </si>
  <si>
    <t>Strategic</t>
  </si>
  <si>
    <t>Increase Paycode Acceptance Touchpoints for Widespread Adoption and Usage</t>
  </si>
  <si>
    <t>Increase Paycode Acceptance Touchpoints with Agency Banking</t>
  </si>
  <si>
    <t>Paycode acceptance at External IFIS Agents</t>
  </si>
  <si>
    <t>Paycode acceptance at ATM only</t>
  </si>
  <si>
    <t>Paycode acceptance at Internal IFIS Agents</t>
  </si>
  <si>
    <t>Paycode acceptance External IFIS Agents</t>
  </si>
  <si>
    <t xml:space="preserve">Paycode acceptance with 2 Agent </t>
  </si>
  <si>
    <t>Paycode acceptance with 2 Agents banks and 1 PTSP</t>
  </si>
  <si>
    <t>Within my Business</t>
  </si>
  <si>
    <t>1-4 Issuers</t>
  </si>
  <si>
    <t>5 Issuers</t>
  </si>
  <si>
    <t>6-7 Issuers</t>
  </si>
  <si>
    <t>&gt;7 Issuers</t>
  </si>
  <si>
    <t>Employee Hybrid-compliance Index</t>
  </si>
  <si>
    <t>&gt;90%</t>
  </si>
  <si>
    <t>Prototype a Product Opportunity from Discovery</t>
  </si>
  <si>
    <t>Conduct multiple iterations in the empathy phase</t>
  </si>
  <si>
    <t>Define problem statement and ideate</t>
  </si>
  <si>
    <t>1. Financial</t>
  </si>
  <si>
    <t>Weight</t>
  </si>
  <si>
    <t>Evidence</t>
  </si>
  <si>
    <t>+/-2.5%(N26Bn)</t>
  </si>
  <si>
    <t>34 Bn</t>
  </si>
  <si>
    <t>Software Capitalization</t>
  </si>
  <si>
    <t>Within my team</t>
  </si>
  <si>
    <t>N225 M</t>
  </si>
  <si>
    <t>279 M</t>
  </si>
  <si>
    <t>Software Capitalization Report- FY 23/24 - Paytoken SDG Program management - Confluence (atlassian.net)</t>
  </si>
  <si>
    <t>2. Strategic</t>
  </si>
  <si>
    <t>Rollout Verve eNaira Single Variant Companion Cards</t>
  </si>
  <si>
    <t>Full rollout to 1 issuer</t>
  </si>
  <si>
    <t>Evidence for Verve-eNaira Single Variant Conpanion Card Rollout to Providus bank.pptx</t>
  </si>
  <si>
    <t>Contactless Cards Statistics.xlsx</t>
  </si>
  <si>
    <t>3. Customer</t>
  </si>
  <si>
    <t>Cust. Exp</t>
  </si>
  <si>
    <t>Improve platform/ services that enables Non-card related transactions for Verve</t>
  </si>
  <si>
    <t>Payphone Transaction Success Rate</t>
  </si>
  <si>
    <t>8-10% increase in success rate (from 60% success rate to 68-70%)</t>
  </si>
  <si>
    <t>&lt;=7%</t>
  </si>
  <si>
    <t>8-10% increase</t>
  </si>
  <si>
    <t>&gt;10%&lt;15%</t>
  </si>
  <si>
    <t>&gt;=15%</t>
  </si>
  <si>
    <t>Improve Verve card acceptance across all channels and platforms (web)</t>
  </si>
  <si>
    <t>Achieve 100% upload of identified unenrolled cardholders on Safetoken to complete web transactions - 2.2m cards</t>
  </si>
  <si>
    <t>Achieve 2.2 million card uploads by March 2024</t>
  </si>
  <si>
    <t>2.2 million cards upload completed After April 2024</t>
  </si>
  <si>
    <t>2.2 million cards upload completed in April  2024</t>
  </si>
  <si>
    <t>Achieve 2.2 million card uploads by February 2023</t>
  </si>
  <si>
    <t>Achieve 2.2 million card uploads by January 2024</t>
  </si>
  <si>
    <t>2.2 M achieved by Dec</t>
  </si>
  <si>
    <t>BSC FY 23 24 Z63 Evidences.pptx</t>
  </si>
  <si>
    <t>Prototype product opportunity by March 2024</t>
  </si>
  <si>
    <t>Prototype product opportunity by February 2024</t>
  </si>
  <si>
    <t>Prototype product opportunity by January 2024</t>
  </si>
  <si>
    <t>Product prototyped in March 2024</t>
  </si>
  <si>
    <t>Page 1 - Quarter (figma.com)</t>
  </si>
  <si>
    <t>4. Internal Process</t>
  </si>
  <si>
    <t>Improve product positioning and development</t>
  </si>
  <si>
    <t>71-74%</t>
  </si>
  <si>
    <t>80-89%</t>
  </si>
  <si>
    <t>PI Report (FY 23/24) - Paytoken SDG Program management - Confluence (atlassian.net)</t>
  </si>
  <si>
    <t>Improve Data Visibility within Paytoken business to enable data driven business decisions</t>
  </si>
  <si>
    <t>3 business use case to drive product acquisition</t>
  </si>
  <si>
    <t>3 business use cases</t>
  </si>
  <si>
    <t>1 business use case</t>
  </si>
  <si>
    <t>2 business use case</t>
  </si>
  <si>
    <t>4-5 business use cases</t>
  </si>
  <si>
    <t>&gt;=6 business use cases</t>
  </si>
  <si>
    <t>6 business cases</t>
  </si>
  <si>
    <t>Paytoken Visibility Project - Power BI</t>
  </si>
  <si>
    <t>2 Issuers onboarded</t>
  </si>
  <si>
    <t>Verve Debit Card enrolment for Safetoken- Design Thinking Evidence.pptx</t>
  </si>
  <si>
    <t>5. People &amp; Culture</t>
  </si>
  <si>
    <t>&lt; 60%</t>
  </si>
  <si>
    <t>Key result</t>
  </si>
  <si>
    <t>Dependent on me</t>
  </si>
  <si>
    <t>Dependent on me &amp; others</t>
  </si>
  <si>
    <t>Development</t>
  </si>
  <si>
    <t>Increase No. of Institutions onboarded on Verve Access portal.</t>
  </si>
  <si>
    <t>Yes</t>
  </si>
  <si>
    <t>No</t>
  </si>
  <si>
    <t>In progress. Onboarded 40 institutions</t>
  </si>
  <si>
    <t>Increase No. of Commercial banks using VMMR Script.</t>
  </si>
  <si>
    <t>Yes
Scheme, banks, EFT</t>
  </si>
  <si>
    <t>In progress. following up with Scheme and pending banks to log so that the EFT team can deploy.</t>
  </si>
  <si>
    <t>Improve product functionality of Verve Access portal to increase product usage:
1. Optimize card request process on Verve Access to prevent card production errors.
2.Expand User management options on Verve Access portal with 5 additional features.
3. Automation of billing process for Verve Access users.
4. Automation of scheme documentation on Verve Access portal.
5. Automation of BIN issuance and certifications</t>
  </si>
  <si>
    <t>In progress. Automation of BIN issuance is outstanding.</t>
  </si>
  <si>
    <t>Drive Organizational Maturity</t>
  </si>
  <si>
    <t xml:space="preserve">Improve Product Maturity Level for Paytoken business and products.
</t>
  </si>
  <si>
    <t>Maturity level 3</t>
  </si>
  <si>
    <t>In progress. Pending items are:
1. Corrections on Businesss strategy document for Paycode
2. Training for PMs on Paycode Business strategy.</t>
  </si>
  <si>
    <t>Process Improvement</t>
  </si>
  <si>
    <r>
      <rPr>
        <sz val="11"/>
        <color rgb="FF000000"/>
        <rFont val="Calibri"/>
        <family val="2"/>
      </rPr>
      <t xml:space="preserve">Improve product operationalization for selected Paytoken products: e.g. </t>
    </r>
    <r>
      <rPr>
        <sz val="11"/>
        <color rgb="FFFF0000"/>
        <rFont val="Calibri"/>
        <family val="2"/>
      </rPr>
      <t xml:space="preserve">ATF, GTM
</t>
    </r>
    <r>
      <rPr>
        <sz val="11"/>
        <color rgb="FF000000"/>
        <rFont val="Calibri"/>
        <family val="2"/>
      </rPr>
      <t xml:space="preserve">
1. Bulk Paycode portal
2. Verve Access portal
3. Verve Global</t>
    </r>
  </si>
  <si>
    <t>95%-100% at agreed timelines</t>
  </si>
  <si>
    <t>Yes
Implementers and assessors</t>
  </si>
  <si>
    <t>In progress. 
Completed for Verve global and bulk paycode. 
The pending item for Verve Access is System security baseline. working with Rufus to close it out.</t>
  </si>
  <si>
    <t>Paycode acceptance at External IFIS Agents
Paycode acceptance with 2 Agent banks</t>
  </si>
  <si>
    <t>Yes
IFIS team, Implementation team, Opay</t>
  </si>
  <si>
    <t xml:space="preserve">Pending. 
Onyeka promised to pick this up when freeze is over for the IFIS bit. for </t>
  </si>
  <si>
    <t xml:space="preserve"> Drive Acquisition of Paycode Users Through Bulk Paycode Portal</t>
  </si>
  <si>
    <t>Increase the number of new Paycode users acquired via the Bulk Paycode Portal</t>
  </si>
  <si>
    <t>Pilot with internal client
onboarding of 1 external client</t>
  </si>
  <si>
    <t>Pending</t>
  </si>
  <si>
    <t>Achievement of Paytoken Group Revenue for the financial year</t>
  </si>
  <si>
    <t>26 billion</t>
  </si>
  <si>
    <t>achieve software capitalization target</t>
  </si>
  <si>
    <t>&gt;= 90% - &lt;95%</t>
  </si>
  <si>
    <t>&lt; 80%</t>
  </si>
  <si>
    <t>&gt;= 80% - &lt; 90%</t>
  </si>
  <si>
    <t>&gt;= 95% &lt; 100%</t>
  </si>
  <si>
    <t>&gt;= 100%</t>
  </si>
  <si>
    <t xml:space="preserve">This range will not work </t>
  </si>
  <si>
    <t>Done</t>
  </si>
  <si>
    <t>2. Customer</t>
  </si>
  <si>
    <t xml:space="preserve">Survey score - Internal Customer / Stakeholder satisfaction </t>
  </si>
  <si>
    <t>TRI**M Score - Business View</t>
  </si>
  <si>
    <t>&lt;65%</t>
  </si>
  <si>
    <t>&gt;65- &lt;75%</t>
  </si>
  <si>
    <t>2-2.4pt</t>
  </si>
  <si>
    <t>2.5-3pt</t>
  </si>
  <si>
    <t>Grow customer base- Transactions</t>
  </si>
  <si>
    <t>Achieve issuers' upload of unenrolled cardholders on Safetoken between September 2023 and March 2024 (UBA, WEMA, FCMB, Union, Sterling, Lotus, Jaiz, and Access Bank)</t>
  </si>
  <si>
    <t>Within my Division (or business)</t>
  </si>
  <si>
    <t>Achieve 2.3 million card uploads by March 2023</t>
  </si>
  <si>
    <t>2.3 million cards upload completed After April 2024</t>
  </si>
  <si>
    <t>2.3 million cards upload completed in April  2024</t>
  </si>
  <si>
    <t>Achieve 2.3 million card uploads by February 2023</t>
  </si>
  <si>
    <t>Achieve 2.3 million card uploads by January 2023</t>
  </si>
  <si>
    <t>Increase Transaction Success Rate</t>
  </si>
  <si>
    <t>Improve payment experience of cardholders through product disvovery</t>
  </si>
  <si>
    <t>Implement at least one product opportunity by March 2024</t>
  </si>
  <si>
    <t>No Product Discovery was done</t>
  </si>
  <si>
    <t>Product Discovery was done and problems identified</t>
  </si>
  <si>
    <t>at least one product opportunity is implemented by March 2024</t>
  </si>
  <si>
    <t>A prototype exits for the product identified from Product Discovery</t>
  </si>
  <si>
    <t>MVP was dveloped for the prototype</t>
  </si>
  <si>
    <t>Increase Payphone transaction success rate</t>
  </si>
  <si>
    <t>8-10% increase in success rate (From 60% success rate to 68-70%)</t>
  </si>
  <si>
    <t>8-10%</t>
  </si>
  <si>
    <t>We need to agree on the start rate and end rate</t>
  </si>
  <si>
    <t>Start- 60, Target- 70</t>
  </si>
  <si>
    <t>3. Internal Process</t>
  </si>
  <si>
    <t>Achieve PI Objectives</t>
  </si>
  <si>
    <t xml:space="preserve">Improve product development process within Paytoken- Drive the adoption of design thinking process for product development </t>
  </si>
  <si>
    <t>Deliver at least one product improvement that follows design thinking by March 2024</t>
  </si>
  <si>
    <t>Level 1</t>
  </si>
  <si>
    <t>Level 2</t>
  </si>
  <si>
    <t>Level 3</t>
  </si>
  <si>
    <t>Level 4</t>
  </si>
  <si>
    <t>Level 5</t>
  </si>
  <si>
    <t xml:space="preserve">Improve paytoken data visibility </t>
  </si>
  <si>
    <t>Completion of Assure the Future for new and existing products</t>
  </si>
  <si>
    <t>Risk</t>
  </si>
  <si>
    <t>95-100% (at agreed timelines)</t>
  </si>
  <si>
    <t>&lt;80%</t>
  </si>
  <si>
    <t>81%-94%</t>
  </si>
  <si>
    <t>Completed 4-6 weeks before timelines</t>
  </si>
  <si>
    <t>Completed 6+ weeks before timelines</t>
  </si>
  <si>
    <t>4. Strategic</t>
  </si>
  <si>
    <t># Initiatives executed to deepen/defend/grow business opportunities with customers- Rollout Verve eNaira Single Variant Companion Cards</t>
  </si>
  <si>
    <t>Live Pilot (POC)</t>
  </si>
  <si>
    <t>Project Go-Live (CUG &amp; UAT Sign off)</t>
  </si>
  <si>
    <t>Live Pilot Run (POC)</t>
  </si>
  <si>
    <t>Full Rollout to Providus Bank</t>
  </si>
  <si>
    <t>Full Rollout to a second issuer</t>
  </si>
  <si>
    <t>I will advise a 2nd strategic initiative</t>
  </si>
  <si>
    <t>Automate the debit of Electronic Money Transfer Levy for eCash wallet credits (10000 Naira and above) by March 2024</t>
  </si>
  <si>
    <t>Nothing was done</t>
  </si>
  <si>
    <t>&gt;=April 2024</t>
  </si>
  <si>
    <t>Dependent on other team</t>
  </si>
  <si>
    <t>Ongoing- Dispute pending. eNaira refund API has been shared with Providus bank for deployment</t>
  </si>
  <si>
    <t>Reduction of Payphone top errors</t>
  </si>
  <si>
    <t>Reduce error rate by 8-10%</t>
  </si>
  <si>
    <t>Ongoing- errors reduced by 5%</t>
  </si>
  <si>
    <t>Not started</t>
  </si>
  <si>
    <t xml:space="preserve">Target </t>
  </si>
  <si>
    <t>Improve product positioning</t>
  </si>
  <si>
    <t>Improve organizational structure</t>
  </si>
  <si>
    <t>Employee Compliance Index</t>
  </si>
  <si>
    <t>61-70%</t>
  </si>
  <si>
    <t>Prototype product opportunity by Jan 2024</t>
  </si>
  <si>
    <t>Card backlog uploaded on Safetoken OR Paymate Power bi dashboard</t>
  </si>
  <si>
    <t>2.2m uploads by Feb 2024</t>
  </si>
  <si>
    <t>2.2m uploads by Apr 2024</t>
  </si>
  <si>
    <t>2.2m uploads by Mar 2024</t>
  </si>
  <si>
    <t>2.2m uploads by Jan 2024</t>
  </si>
  <si>
    <t>2.2m uploads by Dec 2023</t>
  </si>
  <si>
    <t>Improve data visibility within Paytoken business to enable data driven business decisions</t>
  </si>
  <si>
    <t>Data Visibility Dashboard</t>
  </si>
  <si>
    <t>Defend Verve Card Market Share</t>
  </si>
  <si>
    <t>Pilot the Concept of Travel Card by end of FY 23/24</t>
  </si>
  <si>
    <t>ISW NG Operations Team</t>
  </si>
  <si>
    <t>Expand Verve Acceptance across Africa</t>
  </si>
  <si>
    <t>Achieve Cross Border transactions in identified countries across channels - ATM, by end of FY 23/24</t>
  </si>
  <si>
    <t>ISW KE, UG Engineering, Project and Product teams
ISW NG Business, Settlement, Finance teams</t>
  </si>
  <si>
    <t>Improve Customer Relationship</t>
  </si>
  <si>
    <t>Deepen consumer relationship with Verve</t>
  </si>
  <si>
    <t>Implement 2 product opportunities from Product Discovery</t>
  </si>
  <si>
    <t>Started</t>
  </si>
  <si>
    <t>SDG, Operations</t>
  </si>
  <si>
    <t>SDG, Verve IAA Team</t>
  </si>
  <si>
    <t>Optimize Product Usage</t>
  </si>
  <si>
    <t>Achieve upload of unenrolled cardholders (backlog) on Safetoken to complete web transactions - 2.3m cards</t>
  </si>
  <si>
    <t>75%-84%</t>
  </si>
  <si>
    <t>SDG, Verve DNB Team</t>
  </si>
  <si>
    <t>Improve Product Operationalization for identified Paytoken products</t>
  </si>
  <si>
    <t>SDG, ATF Implementers and Assessors</t>
  </si>
  <si>
    <t>Product Discovery</t>
  </si>
  <si>
    <t>Identify, validate product opportunities, present business case to stakeholders for possible implementation.</t>
  </si>
  <si>
    <t>Deliver product ideas validated during discovery from customer segmennts, trxn types/channels like:
1.Supermarkets, malls, eateries, etc
2.e-Hailing apps - Uber, Bolt, In-Driver
3.Purchase/Agency Banking transaction flows</t>
  </si>
  <si>
    <t>Implement agreed product opportunities</t>
  </si>
  <si>
    <t>TBD</t>
  </si>
  <si>
    <t>Started Discovery phase</t>
  </si>
  <si>
    <t>Data Compliance</t>
  </si>
  <si>
    <t>Paytoken Data visibility and management</t>
  </si>
  <si>
    <t>Achievement of milestones in Data Visibility project, according to timelines</t>
  </si>
  <si>
    <t>Achieve all milestones</t>
  </si>
  <si>
    <t>Delayed:
SQL, Python, Airflow, Power BI certifications on Udemy pending.</t>
  </si>
  <si>
    <t>Data Analysis team</t>
  </si>
  <si>
    <t>s/n</t>
  </si>
  <si>
    <t>Key Result</t>
  </si>
  <si>
    <t>Dependent on others</t>
  </si>
  <si>
    <t>Safetoken ATF</t>
  </si>
  <si>
    <t>Achieve risk compliance for Safetoken</t>
  </si>
  <si>
    <t>100% completion</t>
  </si>
  <si>
    <t>X (Coretech)</t>
  </si>
  <si>
    <t>In progress</t>
  </si>
  <si>
    <t>Safetoken expansion</t>
  </si>
  <si>
    <t>Grow web transaction in select countries</t>
  </si>
  <si>
    <t>KE,UG,DRC</t>
  </si>
  <si>
    <t xml:space="preserve">X </t>
  </si>
  <si>
    <t>Safetoken Batch Solution</t>
  </si>
  <si>
    <t>Improve card enrolment</t>
  </si>
  <si>
    <t>Install batch service with interested banks</t>
  </si>
  <si>
    <t>x</t>
  </si>
  <si>
    <t>Safetoken 1.0 fix</t>
  </si>
  <si>
    <t>improve card enrolment success rate</t>
  </si>
  <si>
    <t>Seamless bulk upload</t>
  </si>
  <si>
    <t>Financial Objective</t>
  </si>
  <si>
    <t>EVIDENCE</t>
  </si>
  <si>
    <t>Activities</t>
  </si>
  <si>
    <r>
      <rPr>
        <sz val="10"/>
        <color rgb="FF000000"/>
        <rFont val="Arial"/>
        <family val="2"/>
      </rPr>
      <t xml:space="preserve">Capitalize Software </t>
    </r>
    <r>
      <rPr>
        <sz val="10"/>
        <color rgb="FFFF0000"/>
        <rFont val="Arial"/>
        <family val="2"/>
      </rPr>
      <t>(Ranges are wrong)</t>
    </r>
  </si>
  <si>
    <t>Timesheet data</t>
  </si>
  <si>
    <t>Customer Objective</t>
  </si>
  <si>
    <r>
      <rPr>
        <sz val="9"/>
        <color rgb="FF000000"/>
        <rFont val="Arial"/>
        <family val="2"/>
      </rPr>
      <t>Optimize product usage</t>
    </r>
    <r>
      <rPr>
        <sz val="9"/>
        <color rgb="FFFF0000"/>
        <rFont val="Arial"/>
        <family val="2"/>
      </rPr>
      <t xml:space="preserve"> Improve Verve card acceptance across all channels and platforms (web)</t>
    </r>
  </si>
  <si>
    <t xml:space="preserve">
Slide:
Safetoken DB</t>
  </si>
  <si>
    <t xml:space="preserve">1. Safetoken z63 transaction board Bank track z63 rates and ensure decline in z63
2. Enrolment status/channel of enrolment view to efficiently monitor bank's enrolment path
3. Safetoken Card upload for monitoring
4. Work with banks to enrol backlog of cards for Z63 and close out blockers
5. Z62 communication to Safetoken users
6.  Increase OTP delivery reliability by ensuring direct safetoken call to Vanso rather than ESB
</t>
  </si>
  <si>
    <r>
      <t>Improve SMS OTP delivery reliability for card transactions on the web</t>
    </r>
    <r>
      <rPr>
        <sz val="9"/>
        <color rgb="FFFF0000"/>
        <rFont val="Arial"/>
        <family val="2"/>
      </rPr>
      <t xml:space="preserve"> Improve Verve card acceptance across all channels and platforms (web)</t>
    </r>
  </si>
  <si>
    <t>Paymate Power BI dashboard
Jira ticket for ESB
Marketing comms to cardholders</t>
  </si>
  <si>
    <t xml:space="preserve">Slide:
PBI </t>
  </si>
  <si>
    <t>Customer experience</t>
  </si>
  <si>
    <t>CoE</t>
  </si>
  <si>
    <t>Internal process</t>
  </si>
  <si>
    <t>Program management</t>
  </si>
  <si>
    <t>Improve process quality and standardization within Paytoken</t>
  </si>
  <si>
    <t xml:space="preserve">Number of initiatives delivered by Jan 2023:
1. Develop a data visibility model for Safetoken revenue assurance 
2. Implement an optimization dashboard to identify unenrolled Verve cards for Safetoken
3. Develop User guide to address fixes or errors encountered while uploading customer records for Safetoken enrollment
4. Automate the process for re-querying and re-running of files stuck at validation for Safetoken records via Paydirect
</t>
  </si>
  <si>
    <t>2 initiatives</t>
  </si>
  <si>
    <t>No initiative</t>
  </si>
  <si>
    <t>1 initiative</t>
  </si>
  <si>
    <t>4-5 initiatives</t>
  </si>
  <si>
    <t>Proocess quality evidence.pdf</t>
  </si>
  <si>
    <t>1. PGC documentation for Paycode, Safetoken and Loyalty
2. Paytoken product investment horizon classification
3. Agile awareness for Paytoken management team</t>
  </si>
  <si>
    <t>Figma prototype</t>
  </si>
  <si>
    <t>Quarter – Figma</t>
  </si>
  <si>
    <t>Achieve and roll out actionable data insights into 3 business use cases</t>
  </si>
  <si>
    <t>https://app.powerbi.com/groups/me/apps/d016244e-c85b-4a9f-a89a-b739b718d69a/reports/6614a5b9-98a9-4fd5-ba4e-d1c5f0dad29e/ReportSection97602b2dcb8cff5ebfb8?ctid=d2a96d22-de08-48e1-bc43-78e70d957e83&amp;openReportSource=SubscribeOthers&amp;experience=power-bi&amp;bookmarkGuid=357bff74-e214-4285-a179-7fddf66482a1</t>
  </si>
  <si>
    <t>Strategic Objective</t>
  </si>
  <si>
    <t xml:space="preserve">Drive Verve cross border transactions by enabling Verve  transactions in identified regions </t>
  </si>
  <si>
    <t xml:space="preserve">
Deliver OTP service  in agreed countries as aligned with Strategic initiatives (DRC, Gambia, Uganda, Kenya)</t>
  </si>
  <si>
    <t>Safetoken African expansion.pdf</t>
  </si>
  <si>
    <t>Objective (People &amp; Culture)</t>
  </si>
  <si>
    <t>Safetoken reporting and monitoring dashboard</t>
  </si>
  <si>
    <t>1.Develop a data visibility model for Safetoken revenue assurance </t>
  </si>
  <si>
    <t>2.Implement an optimization dashboard to identify unenrolled Verve cards for Safetoken</t>
  </si>
  <si>
    <t xml:space="preserve"> Improve product functionality: document all erros for a line item on the error folder from Paydirect</t>
  </si>
  <si>
    <t>Develop User guide to address fixes or errors encountered while uploading customer records for Safetoken enrollment</t>
  </si>
  <si>
    <t>Automate process for re-querying and re-running files stuck at validating for Safetoken bulk upload via Paydirect, hence improve uplaod sucess rate</t>
  </si>
  <si>
    <t>Automate the process for re-querying and re-running of files stuck at validation for Safetoken records via Paydirect</t>
  </si>
  <si>
    <t>Improve product quality</t>
  </si>
  <si>
    <t>Reduction in z62 error rate by 8%</t>
  </si>
  <si>
    <t>2.5% -5%</t>
  </si>
  <si>
    <t>8% -10%</t>
  </si>
  <si>
    <t>Ranges is small. I sugegst you do general reduction instead of focus on Z63 whichever will give you a better result</t>
  </si>
  <si>
    <t>1. Z62 communication to Safetoken users
2.  Increase OTP delivery reliability by ensuring direct safetoken call to Vanso rather than ESB</t>
  </si>
  <si>
    <t>Improve product functionality</t>
  </si>
  <si>
    <t xml:space="preserve">Improve card enrolment success rate on Paydirect
</t>
  </si>
  <si>
    <t>1% -4%</t>
  </si>
  <si>
    <t>5% - 6%</t>
  </si>
  <si>
    <t>8% - 10%</t>
  </si>
  <si>
    <t>Pls explain</t>
  </si>
  <si>
    <t xml:space="preserve"> Percentage decrease in failed OTP delivery rate to cardholders for web transactions (Z62).</t>
  </si>
  <si>
    <t>3% - 4%</t>
  </si>
  <si>
    <t>5% -7%</t>
  </si>
  <si>
    <t>9% - 10%</t>
  </si>
  <si>
    <t xml:space="preserve">1. Automate re-processing of files stuck at Processing/validating
2. Accurately log response of safetoken call to Vanso API to track delivery status
3. Safetoken Survey </t>
  </si>
  <si>
    <t>Grow Customer Base - New Initiatives</t>
  </si>
  <si>
    <t>Onboarding Customers on Saetoken through New Initiatives - Batch Solution</t>
  </si>
  <si>
    <t>Product</t>
  </si>
  <si>
    <t>2 Banks</t>
  </si>
  <si>
    <t>&gt;4</t>
  </si>
  <si>
    <t>Let us recraft the measure</t>
  </si>
  <si>
    <r>
      <rPr>
        <sz val="10"/>
        <color rgb="FF000000"/>
        <rFont val="Arial"/>
        <family val="2"/>
      </rPr>
      <t>Work with banks to ensure successful installation Batch Solution for Safetoken and card enrolment</t>
    </r>
    <r>
      <rPr>
        <sz val="10"/>
        <color rgb="FFFF0000"/>
        <rFont val="Arial"/>
        <family val="2"/>
      </rPr>
      <t xml:space="preserve"> state a number of banks remove the listings
</t>
    </r>
    <r>
      <rPr>
        <sz val="10"/>
        <color rgb="FF000000"/>
        <rFont val="Arial"/>
        <family val="2"/>
      </rPr>
      <t>- Lotus
- Premium
- Jaiz
- Keystone
-Stanbic</t>
    </r>
  </si>
  <si>
    <t>Completion of Assure the Future for Exisitng products (Safetoken and Bulk Paycode)</t>
  </si>
  <si>
    <t>81-94%</t>
  </si>
  <si>
    <t>wil</t>
  </si>
  <si>
    <t>Product Type</t>
  </si>
  <si>
    <t>Status (On track/ Overdue/
 Yet to start[YTS])</t>
  </si>
  <si>
    <t>Comments/Challenges / blockers encountered</t>
  </si>
  <si>
    <t>Dependent Resources</t>
  </si>
  <si>
    <t>Safetoken</t>
  </si>
  <si>
    <t xml:space="preserve">Safetoken Batch Enrolment Solution for
Premium Trust Bank </t>
  </si>
  <si>
    <t>In Progress (On-track)</t>
  </si>
  <si>
    <t xml:space="preserve">Activities halted till
after Freeze. </t>
  </si>
  <si>
    <t>1. Onyeka to complete the Production setup.
2. EFT Eng. (Semiloore) to assist with Installation of the service</t>
  </si>
  <si>
    <t>Safetoken Implementation for ISW Kenya</t>
  </si>
  <si>
    <t>Yet to start</t>
  </si>
  <si>
    <t>scoping in Progress</t>
  </si>
  <si>
    <t xml:space="preserve">1. Engineering
2. Operations
</t>
  </si>
  <si>
    <t>Safetoken Implementation for ISW Uganda</t>
  </si>
  <si>
    <t xml:space="preserve">Add BIN </t>
  </si>
  <si>
    <t>Additional BIN Implementation for VFD MFB</t>
  </si>
  <si>
    <t>In Progress (Overdue)</t>
  </si>
  <si>
    <t>Bank encountering 'Card not found error' upon activation. This is being
investigated by the Ops team. We have been going back and forth on this.</t>
  </si>
  <si>
    <t>1. Operations (Onyeka and Esobe) are helping troubleshoot this error 
but it has been lingerin a solution.</t>
  </si>
  <si>
    <t>Paycode</t>
  </si>
  <si>
    <t>First Bank Paycode
Issuing and acquiring project (FBN)</t>
  </si>
  <si>
    <t>In progress (Overdue)</t>
  </si>
  <si>
    <t>1. Onhold due to Freeze</t>
  </si>
  <si>
    <t>1. Operations(Onyeka) needed to
enable withdrawal on Vmpin</t>
  </si>
  <si>
    <t xml:space="preserve">Paycode API Integration for Abbey Mortgage </t>
  </si>
  <si>
    <t>1. Issues encountered still persists: Even after
the new IP routing done.</t>
  </si>
  <si>
    <t xml:space="preserve">1. Onyeka to troubleshoot errors encountered 
upon cashout. </t>
  </si>
  <si>
    <t>Paycode Implementation for Unical MFB</t>
  </si>
  <si>
    <t>1. Engineer unable to generate production credentials.
This has been reported but issue still persists</t>
  </si>
  <si>
    <t>1. Continuous support from 
Operations (Onyeka)</t>
  </si>
  <si>
    <t>Paycode acquiring for
OPAY</t>
  </si>
  <si>
    <t>On-hold</t>
  </si>
  <si>
    <t xml:space="preserve">1. Anticipating commencing </t>
  </si>
  <si>
    <t>-</t>
  </si>
  <si>
    <t>Others</t>
  </si>
  <si>
    <t>1. Review Project
Implementation processes for improvement</t>
  </si>
  <si>
    <t>Successful implementation of projects coming in during this Quarter</t>
  </si>
  <si>
    <t>S/No.</t>
  </si>
  <si>
    <t>Expand Verve's Acceptance Across Africa</t>
  </si>
  <si>
    <t>Operationalize the Kenya &lt;&gt; Uganda Corridor / PIPE</t>
  </si>
  <si>
    <t xml:space="preserve">Documenting Product Description. Commercialization </t>
  </si>
  <si>
    <t>In-progress</t>
  </si>
  <si>
    <t>Local Issuance in Sierra Leone and DRC</t>
  </si>
  <si>
    <t>Defend Verve Market Share</t>
  </si>
  <si>
    <t>Complete POC for Travel Card</t>
  </si>
  <si>
    <t>Live test transaction</t>
  </si>
  <si>
    <t>Gathering requirements for production configurations for live tests</t>
  </si>
  <si>
    <t>Deepen Consumer Relationship with Verve</t>
  </si>
  <si>
    <t>Verve Rewards Self Service Onboarding on Verve Life</t>
  </si>
  <si>
    <t>Not Started</t>
  </si>
  <si>
    <t>Complete ATF for Verve Life</t>
  </si>
  <si>
    <t>100% Compliance</t>
  </si>
  <si>
    <t>Complete Improvements on Verve Life App</t>
  </si>
  <si>
    <t>Increase app usage by 5%</t>
  </si>
  <si>
    <t>Product Discovery - Grow customer base (digital products)</t>
  </si>
  <si>
    <t>Self service (Transport)
Virtual Card Use Cases</t>
  </si>
  <si>
    <t>Present initiatives to adopt for implementation</t>
  </si>
  <si>
    <t>Discovery in-progress</t>
  </si>
  <si>
    <t>Complete Assure the Future for Verve Life</t>
  </si>
  <si>
    <t>Completed</t>
  </si>
  <si>
    <t>Grow Verve Customer Base</t>
  </si>
  <si>
    <t>Onboarding Customers on Safetoken through New Initiatives - Batch Service Solution</t>
  </si>
  <si>
    <t>Onboard Two (2) Banks</t>
  </si>
  <si>
    <t xml:space="preserve">In progress
</t>
  </si>
  <si>
    <t>Develop product paper for the Safetoken Batch Service</t>
  </si>
  <si>
    <t>Complete Safetoken Batch Service</t>
  </si>
  <si>
    <t>Optimize the Safetoken Admin Portal</t>
  </si>
  <si>
    <t>1. Implement, test, and deploy the Aggregator Feature
2. Implement, test, and deploy the Transaction History Feature
3. Implement, test, and deploy the Audit Trail Feature</t>
  </si>
  <si>
    <t>Drive organizational Maturity</t>
  </si>
  <si>
    <t>Improve Product Maturity Level for Paytoken business and products.</t>
  </si>
  <si>
    <t>Attain Maturity Level 3</t>
  </si>
  <si>
    <t>Improve Software Quality</t>
  </si>
  <si>
    <t>% of applications deployed successfully without rollbacks</t>
  </si>
  <si>
    <t>90% - 95%</t>
  </si>
  <si>
    <t>&lt;85%</t>
  </si>
  <si>
    <t>85% - 89%</t>
  </si>
  <si>
    <t>96% - 99%</t>
  </si>
  <si>
    <t>Paytoken Revenue</t>
  </si>
  <si>
    <t>Achieve Software Capitalization</t>
  </si>
  <si>
    <t>Achieve software capitalization target</t>
  </si>
  <si>
    <t>TRI**M Score</t>
  </si>
  <si>
    <t>Survey Score</t>
  </si>
  <si>
    <t>Improve Organizational Culture</t>
  </si>
  <si>
    <t>360 Feedback Score</t>
  </si>
  <si>
    <t>Improve Employee Compliance Index</t>
  </si>
  <si>
    <t>Average of hybrid, mandatory training and policy compliance</t>
  </si>
  <si>
    <t>Product Documentation &amp; Process adherence Index (SQA Report)</t>
  </si>
  <si>
    <t>NXBn</t>
  </si>
  <si>
    <t>75% - 79%</t>
  </si>
  <si>
    <t>70% - 74%</t>
  </si>
  <si>
    <t>80% - 89%</t>
  </si>
  <si>
    <t>&gt;=90%</t>
  </si>
  <si>
    <t>N220m</t>
  </si>
  <si>
    <t>Deliver a Product Opportunity from Discovery</t>
  </si>
  <si>
    <t>MVP Verve Offline by Mar. 2025</t>
  </si>
  <si>
    <t>Complete design thinking process</t>
  </si>
  <si>
    <t>Verve Offline POC</t>
  </si>
  <si>
    <t>MVP Verve Offline by Feb. 2025</t>
  </si>
  <si>
    <t>MVP Verve Offline by Jan. 2025</t>
  </si>
  <si>
    <t>&gt;=80%</t>
  </si>
  <si>
    <t>&gt;=70%</t>
  </si>
  <si>
    <t>&gt;=85%</t>
  </si>
  <si>
    <t>% of applications that have real-time alerts and notifications</t>
  </si>
  <si>
    <t>Number of unit tests per user story delivered</t>
  </si>
  <si>
    <t>&gt;1</t>
  </si>
  <si>
    <t>&gt;=4</t>
  </si>
  <si>
    <t>&gt;=5</t>
  </si>
  <si>
    <t>Number of product functionality improvements on Verve apps to increase product usage by March 2025</t>
  </si>
  <si>
    <t>Improve Operational Efficiency</t>
  </si>
  <si>
    <t>Improve BIN Issuance Management</t>
  </si>
  <si>
    <t>Deliver BIN Classification and issuance module on Verve Access by Dec. 2024</t>
  </si>
  <si>
    <t>Deliver BIN Classification and issuance module on Verve Access by Feb. 2025</t>
  </si>
  <si>
    <t>Deliver BIN Classification and issuance module on Verve Access by Jan. 2025</t>
  </si>
  <si>
    <t>Deliver BIN Classification and issuance module on Verve Access by Nov. 2024</t>
  </si>
  <si>
    <t>Deliver BIN Classification and issuance module on Verve Access by Oct. 2024</t>
  </si>
  <si>
    <t>Deliver Verve Portal for users' authentication and authorization management on verve apps</t>
  </si>
  <si>
    <t>Deliver Verve Portal features by Dec. 2024</t>
  </si>
  <si>
    <t>Portal Ideation and Development</t>
  </si>
  <si>
    <t>Deliver Verve Portal features by Jan. 2025</t>
  </si>
  <si>
    <t>Deliver Verve Portal features by Nov. 2024</t>
  </si>
  <si>
    <t>Deliver Verve Portal features by 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</si>
</sst>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9"/>
      <color rgb="FFFFFFFF"/>
      <name val="Arial"/>
      <family val="2"/>
    </font>
    <font>
      <b/>
      <sz val="9"/>
      <name val="Arial"/>
      <family val="2"/>
    </font>
    <font>
      <sz val="11"/>
      <color rgb="FF000000"/>
      <name val="Calibri"/>
      <family val="2"/>
    </font>
    <font>
      <sz val="9"/>
      <color rgb="FF000000"/>
      <name val="Arial"/>
      <family val="2"/>
    </font>
    <font>
      <sz val="9"/>
      <name val="Arial"/>
      <family val="2"/>
    </font>
    <font>
      <b/>
      <sz val="11"/>
      <color theme="1"/>
      <name val="Calibri"/>
      <family val="2"/>
      <scheme val="minor"/>
    </font>
    <font>
      <sz val="9"/>
      <color rgb="FFFFFFFF"/>
      <name val="Arial"/>
      <family val="2"/>
    </font>
    <font>
      <sz val="11"/>
      <color theme="1"/>
      <name val="Arial"/>
      <family val="2"/>
    </font>
    <font>
      <sz val="9"/>
      <name val="Arial"/>
      <family val="2"/>
    </font>
    <font>
      <sz val="9"/>
      <color rgb="FF000000"/>
      <name val="Arial"/>
      <family val="2"/>
    </font>
    <font>
      <b/>
      <sz val="9"/>
      <name val="Arial"/>
      <family val="2"/>
    </font>
    <font>
      <sz val="11"/>
      <color rgb="FF000000"/>
      <name val="Calibri"/>
      <family val="2"/>
    </font>
    <font>
      <b/>
      <sz val="9"/>
      <color rgb="FFFFFFFF"/>
      <name val="Arial"/>
      <family val="2"/>
    </font>
    <font>
      <b/>
      <sz val="12"/>
      <color rgb="FF000000"/>
      <name val="Arial"/>
      <family val="2"/>
    </font>
    <font>
      <b/>
      <sz val="12"/>
      <name val="Arial"/>
      <family val="2"/>
    </font>
    <font>
      <b/>
      <sz val="14"/>
      <color rgb="FF000000"/>
      <name val="Arial"/>
      <family val="2"/>
    </font>
    <font>
      <b/>
      <sz val="14"/>
      <name val="Arial"/>
      <family val="2"/>
    </font>
    <font>
      <sz val="11"/>
      <color rgb="FF000000"/>
      <name val="Calibri"/>
      <family val="2"/>
    </font>
    <font>
      <sz val="9"/>
      <color theme="1"/>
      <name val="Calibri"/>
      <family val="2"/>
      <scheme val="minor"/>
    </font>
    <font>
      <sz val="9"/>
      <color rgb="FF000000"/>
      <name val="Arial"/>
      <family val="2"/>
    </font>
    <font>
      <sz val="11"/>
      <color rgb="FF000000"/>
      <name val="Arial"/>
      <family val="2"/>
    </font>
    <font>
      <sz val="11"/>
      <color rgb="FFFF0000"/>
      <name val="Arial"/>
      <family val="2"/>
    </font>
    <font>
      <sz val="9"/>
      <color theme="1"/>
      <name val="Arial"/>
      <family val="2"/>
    </font>
    <font>
      <b/>
      <i/>
      <sz val="9"/>
      <name val="Arial"/>
      <family val="2"/>
    </font>
    <font>
      <b/>
      <sz val="11"/>
      <color rgb="FF000000"/>
      <name val="Calibri"/>
      <family val="2"/>
    </font>
    <font>
      <sz val="10"/>
      <color rgb="FF000000"/>
      <name val="Calibri"/>
      <family val="2"/>
    </font>
    <font>
      <sz val="9"/>
      <color rgb="FFFF0000"/>
      <name val="Arial"/>
      <family val="2"/>
    </font>
    <font>
      <sz val="9"/>
      <color rgb="FFFF0000"/>
      <name val="Calibri"/>
      <family val="2"/>
      <scheme val="minor"/>
    </font>
    <font>
      <sz val="11"/>
      <color rgb="FFFF0000"/>
      <name val="Calibri"/>
      <family val="2"/>
      <scheme val="minor"/>
    </font>
    <font>
      <sz val="9"/>
      <color rgb="FFFF0000"/>
      <name val="Arial"/>
      <family val="2"/>
    </font>
    <font>
      <sz val="11"/>
      <color rgb="FFFF0000"/>
      <name val="Calibri"/>
      <family val="2"/>
    </font>
    <font>
      <b/>
      <sz val="9"/>
      <color rgb="FF000000"/>
      <name val="Arial"/>
      <family val="2"/>
    </font>
    <font>
      <sz val="11"/>
      <color rgb="FF000000"/>
      <name val="Calibri"/>
      <family val="2"/>
      <scheme val="minor"/>
    </font>
    <font>
      <sz val="11"/>
      <color rgb="FF000000"/>
      <name val="Calibri"/>
      <family val="2"/>
      <scheme val="minor"/>
    </font>
    <font>
      <b/>
      <sz val="10"/>
      <color rgb="FF000000"/>
      <name val="Arial"/>
      <family val="2"/>
    </font>
    <font>
      <sz val="10"/>
      <color rgb="FF000000"/>
      <name val="Arial"/>
      <family val="2"/>
    </font>
    <font>
      <b/>
      <sz val="14"/>
      <color rgb="FF222B35"/>
      <name val="Calibri"/>
      <family val="2"/>
    </font>
    <font>
      <b/>
      <sz val="11"/>
      <color rgb="FF000000"/>
      <name val="Calibri"/>
      <family val="2"/>
    </font>
    <font>
      <b/>
      <sz val="11"/>
      <color rgb="FFFFFFFF"/>
      <name val="Calibri"/>
      <family val="2"/>
    </font>
    <font>
      <b/>
      <sz val="9"/>
      <color rgb="FF000000"/>
      <name val="Calibri"/>
      <family val="2"/>
    </font>
    <font>
      <b/>
      <sz val="9"/>
      <color rgb="FFFF0000"/>
      <name val="Calibri"/>
      <family val="2"/>
    </font>
    <font>
      <b/>
      <sz val="11"/>
      <color theme="1"/>
      <name val="Calibri Light"/>
      <family val="2"/>
      <scheme val="major"/>
    </font>
    <font>
      <sz val="11"/>
      <color theme="1"/>
      <name val="Calibri Light"/>
      <family val="2"/>
      <scheme val="major"/>
    </font>
    <font>
      <sz val="11"/>
      <name val="Calibri Light"/>
      <family val="2"/>
      <scheme val="major"/>
    </font>
    <font>
      <b/>
      <sz val="9"/>
      <color rgb="FF000000"/>
      <name val="Arial"/>
      <family val="2"/>
    </font>
    <font>
      <sz val="10"/>
      <color rgb="FF000000"/>
      <name val="Arial"/>
      <family val="2"/>
    </font>
    <font>
      <sz val="11"/>
      <color rgb="FF000000"/>
      <name val="Calibri Light"/>
      <family val="2"/>
      <scheme val="major"/>
    </font>
    <font>
      <sz val="9"/>
      <color rgb="FF002060"/>
      <name val="Calibri"/>
      <family val="2"/>
    </font>
    <font>
      <sz val="11"/>
      <color theme="1"/>
      <name val="Calibri"/>
      <family val="2"/>
    </font>
    <font>
      <sz val="11"/>
      <color rgb="FFFFFFFF"/>
      <name val="Calibri"/>
      <family val="2"/>
    </font>
    <font>
      <sz val="11"/>
      <name val="Calibri"/>
      <family val="2"/>
    </font>
    <font>
      <b/>
      <sz val="10"/>
      <name val="Arial"/>
      <family val="2"/>
    </font>
    <font>
      <sz val="10"/>
      <color theme="1"/>
      <name val="Calibri"/>
      <family val="2"/>
      <scheme val="minor"/>
    </font>
    <font>
      <b/>
      <sz val="10"/>
      <color rgb="FFFFFFFF"/>
      <name val="Arial"/>
      <family val="2"/>
    </font>
    <font>
      <sz val="10"/>
      <name val="Arial"/>
      <family val="2"/>
    </font>
    <font>
      <sz val="10"/>
      <color rgb="FFFF0000"/>
      <name val="Arial"/>
      <family val="2"/>
    </font>
    <font>
      <sz val="10"/>
      <name val="Arial"/>
      <family val="2"/>
    </font>
    <font>
      <sz val="10"/>
      <color rgb="FF000000"/>
      <name val="Calibri"/>
      <family val="2"/>
    </font>
    <font>
      <sz val="10"/>
      <color rgb="FF0F0F0F"/>
      <name val="Arial"/>
      <family val="2"/>
    </font>
    <font>
      <sz val="11"/>
      <color rgb="FFFF0000"/>
      <name val="Calibri"/>
      <family val="2"/>
      <scheme val="minor"/>
    </font>
    <font>
      <sz val="11"/>
      <color theme="1"/>
      <name val="Calibri"/>
      <family val="2"/>
    </font>
    <font>
      <u/>
      <sz val="11"/>
      <color theme="10"/>
      <name val="Calibri"/>
      <family val="2"/>
      <scheme val="minor"/>
    </font>
    <font>
      <b/>
      <sz val="12"/>
      <color theme="0"/>
      <name val="Calibri"/>
      <family val="2"/>
      <scheme val="minor"/>
    </font>
    <font>
      <sz val="12"/>
      <color theme="0"/>
      <name val="Calibri"/>
      <family val="2"/>
      <scheme val="minor"/>
    </font>
    <font>
      <sz val="12"/>
      <color rgb="FF000000"/>
      <name val="Calibri"/>
      <family val="2"/>
      <scheme val="minor"/>
    </font>
    <font>
      <sz val="12"/>
      <color rgb="FFFF0000"/>
      <name val="Calibri"/>
      <family val="2"/>
      <scheme val="minor"/>
    </font>
    <font>
      <b/>
      <sz val="12"/>
      <name val="Calibri"/>
      <family val="2"/>
      <scheme val="minor"/>
    </font>
    <font>
      <b/>
      <sz val="12"/>
      <color rgb="FFFFFFFF"/>
      <name val="Calibri"/>
      <family val="2"/>
      <scheme val="minor"/>
    </font>
  </fonts>
  <fills count="26">
    <fill>
      <patternFill patternType="none"/>
    </fill>
    <fill>
      <patternFill patternType="gray125"/>
    </fill>
    <fill>
      <patternFill patternType="solid">
        <fgColor rgb="FF305496"/>
        <bgColor rgb="FF000000"/>
      </patternFill>
    </fill>
    <fill>
      <patternFill patternType="solid">
        <fgColor rgb="FFFF0000"/>
        <bgColor rgb="FF000000"/>
      </patternFill>
    </fill>
    <fill>
      <patternFill patternType="solid">
        <fgColor rgb="FFFFFF00"/>
        <bgColor rgb="FF000000"/>
      </patternFill>
    </fill>
    <fill>
      <patternFill patternType="solid">
        <fgColor rgb="FF92D050"/>
        <bgColor rgb="FF000000"/>
      </patternFill>
    </fill>
    <fill>
      <patternFill patternType="solid">
        <fgColor rgb="FF00B050"/>
        <bgColor rgb="FF000000"/>
      </patternFill>
    </fill>
    <fill>
      <patternFill patternType="solid">
        <fgColor rgb="FFF8CBAD"/>
        <bgColor rgb="FF000000"/>
      </patternFill>
    </fill>
    <fill>
      <patternFill patternType="solid">
        <fgColor rgb="FFE7E6E6"/>
        <bgColor rgb="FF000000"/>
      </patternFill>
    </fill>
    <fill>
      <patternFill patternType="solid">
        <fgColor theme="5" tint="0.59999389629810485"/>
        <bgColor indexed="64"/>
      </patternFill>
    </fill>
    <fill>
      <patternFill patternType="solid">
        <fgColor rgb="FFD9E1F2"/>
        <bgColor rgb="FF000000"/>
      </patternFill>
    </fill>
    <fill>
      <patternFill patternType="solid">
        <fgColor rgb="FF4472C4"/>
        <bgColor rgb="FF000000"/>
      </patternFill>
    </fill>
    <fill>
      <patternFill patternType="solid">
        <fgColor rgb="FF0070C0"/>
        <bgColor rgb="FF000000"/>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203764"/>
        <bgColor rgb="FF000000"/>
      </patternFill>
    </fill>
    <fill>
      <patternFill patternType="solid">
        <fgColor rgb="FF833C0C"/>
        <bgColor rgb="FF000000"/>
      </patternFill>
    </fill>
    <fill>
      <patternFill patternType="solid">
        <fgColor rgb="FF808080"/>
        <bgColor rgb="FF000000"/>
      </patternFill>
    </fill>
    <fill>
      <patternFill patternType="solid">
        <fgColor rgb="FFFF0000"/>
        <bgColor indexed="64"/>
      </patternFill>
    </fill>
    <fill>
      <patternFill patternType="solid">
        <fgColor rgb="FFA9D08E"/>
        <bgColor rgb="FF000000"/>
      </patternFill>
    </fill>
    <fill>
      <patternFill patternType="solid">
        <fgColor rgb="FFB4C6E7"/>
        <bgColor rgb="FF000000"/>
      </patternFill>
    </fill>
    <fill>
      <patternFill patternType="solid">
        <fgColor rgb="FFC9C9C9"/>
        <bgColor rgb="FF000000"/>
      </patternFill>
    </fill>
    <fill>
      <patternFill patternType="solid">
        <fgColor theme="4" tint="-0.249977111117893"/>
        <bgColor indexed="64"/>
      </patternFill>
    </fill>
    <fill>
      <patternFill patternType="solid">
        <fgColor theme="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74" fillId="0" borderId="0" applyNumberFormat="0" applyFill="0" applyBorder="0" applyAlignment="0" applyProtection="0"/>
    <xf numFmtId="0" fontId="67" fillId="0" borderId="0"/>
    <xf numFmtId="0" fontId="76" fillId="24" borderId="0" applyNumberFormat="0" applyBorder="0" applyAlignment="0" applyProtection="0"/>
  </cellStyleXfs>
  <cellXfs count="465">
    <xf numFmtId="0" fontId="0" fillId="0" borderId="0" xfId="0"/>
    <xf numFmtId="0" fontId="15" fillId="0" borderId="0" xfId="0" applyFont="1"/>
    <xf numFmtId="0" fontId="16" fillId="0" borderId="2" xfId="0" applyFont="1" applyBorder="1" applyAlignment="1">
      <alignment wrapText="1"/>
    </xf>
    <xf numFmtId="0" fontId="16" fillId="0" borderId="5" xfId="0" applyFont="1" applyBorder="1" applyAlignment="1">
      <alignment wrapText="1"/>
    </xf>
    <xf numFmtId="0" fontId="16" fillId="0" borderId="6" xfId="0" applyFont="1" applyBorder="1" applyAlignment="1">
      <alignment wrapText="1"/>
    </xf>
    <xf numFmtId="0" fontId="17" fillId="0" borderId="6" xfId="0" applyFont="1" applyBorder="1" applyAlignment="1">
      <alignment wrapText="1"/>
    </xf>
    <xf numFmtId="0" fontId="13" fillId="2" borderId="5" xfId="0" applyFont="1" applyFill="1" applyBorder="1" applyAlignment="1">
      <alignment wrapText="1"/>
    </xf>
    <xf numFmtId="0" fontId="13" fillId="2" borderId="6" xfId="0" applyFont="1" applyFill="1" applyBorder="1" applyAlignment="1">
      <alignment wrapText="1"/>
    </xf>
    <xf numFmtId="10" fontId="13" fillId="2" borderId="6" xfId="0" applyNumberFormat="1" applyFont="1" applyFill="1" applyBorder="1" applyAlignment="1">
      <alignment wrapText="1"/>
    </xf>
    <xf numFmtId="0" fontId="16" fillId="8" borderId="6" xfId="0" applyFont="1" applyFill="1" applyBorder="1" applyAlignment="1">
      <alignment wrapText="1"/>
    </xf>
    <xf numFmtId="0" fontId="19" fillId="2" borderId="1" xfId="0" applyFont="1" applyFill="1" applyBorder="1" applyAlignment="1">
      <alignment wrapText="1"/>
    </xf>
    <xf numFmtId="0" fontId="19" fillId="2" borderId="5" xfId="0" applyFont="1" applyFill="1" applyBorder="1" applyAlignment="1">
      <alignment wrapText="1"/>
    </xf>
    <xf numFmtId="0" fontId="19" fillId="2" borderId="2" xfId="0" applyFont="1" applyFill="1" applyBorder="1" applyAlignment="1">
      <alignment wrapText="1"/>
    </xf>
    <xf numFmtId="0" fontId="17" fillId="3" borderId="2" xfId="0" applyFont="1" applyFill="1" applyBorder="1" applyAlignment="1">
      <alignment wrapText="1"/>
    </xf>
    <xf numFmtId="0" fontId="17" fillId="4" borderId="2" xfId="0" applyFont="1" applyFill="1" applyBorder="1" applyAlignment="1">
      <alignment wrapText="1"/>
    </xf>
    <xf numFmtId="0" fontId="17" fillId="5" borderId="2" xfId="0" applyFont="1" applyFill="1" applyBorder="1" applyAlignment="1">
      <alignment wrapText="1"/>
    </xf>
    <xf numFmtId="0" fontId="17" fillId="6" borderId="2" xfId="0" applyFont="1" applyFill="1" applyBorder="1" applyAlignment="1">
      <alignment wrapText="1"/>
    </xf>
    <xf numFmtId="0" fontId="16" fillId="0" borderId="0" xfId="0" applyFont="1" applyAlignment="1">
      <alignment wrapText="1"/>
    </xf>
    <xf numFmtId="0" fontId="19" fillId="2" borderId="6" xfId="0" applyFont="1" applyFill="1" applyBorder="1" applyAlignment="1">
      <alignment wrapText="1"/>
    </xf>
    <xf numFmtId="0" fontId="16" fillId="8" borderId="6" xfId="0" quotePrefix="1" applyFont="1" applyFill="1" applyBorder="1" applyAlignment="1">
      <alignment wrapText="1"/>
    </xf>
    <xf numFmtId="0" fontId="16" fillId="0" borderId="11" xfId="0" applyFont="1" applyBorder="1" applyAlignment="1">
      <alignment wrapText="1"/>
    </xf>
    <xf numFmtId="0" fontId="16" fillId="0" borderId="0" xfId="0" applyFont="1"/>
    <xf numFmtId="0" fontId="17" fillId="0" borderId="0" xfId="0" applyFont="1" applyAlignment="1">
      <alignment wrapText="1"/>
    </xf>
    <xf numFmtId="0" fontId="20" fillId="0" borderId="0" xfId="0" applyFont="1"/>
    <xf numFmtId="10" fontId="17" fillId="0" borderId="0" xfId="0" applyNumberFormat="1" applyFont="1" applyAlignment="1">
      <alignment wrapText="1"/>
    </xf>
    <xf numFmtId="0" fontId="21" fillId="0" borderId="1" xfId="0" applyFont="1" applyBorder="1" applyAlignment="1">
      <alignment wrapText="1"/>
    </xf>
    <xf numFmtId="0" fontId="22" fillId="0" borderId="0" xfId="0" applyFont="1" applyAlignment="1">
      <alignment wrapText="1"/>
    </xf>
    <xf numFmtId="0" fontId="22" fillId="8" borderId="2" xfId="0" applyFont="1" applyFill="1" applyBorder="1" applyAlignment="1">
      <alignment wrapText="1"/>
    </xf>
    <xf numFmtId="0" fontId="0" fillId="0" borderId="0" xfId="0" applyAlignment="1">
      <alignment wrapText="1"/>
    </xf>
    <xf numFmtId="0" fontId="20" fillId="0" borderId="0" xfId="0" applyFont="1" applyAlignment="1">
      <alignment wrapText="1"/>
    </xf>
    <xf numFmtId="164" fontId="19" fillId="2" borderId="2" xfId="0" applyNumberFormat="1" applyFont="1" applyFill="1" applyBorder="1" applyAlignment="1">
      <alignment wrapText="1"/>
    </xf>
    <xf numFmtId="164" fontId="19" fillId="2" borderId="6" xfId="0" applyNumberFormat="1" applyFont="1" applyFill="1" applyBorder="1" applyAlignment="1">
      <alignment wrapText="1"/>
    </xf>
    <xf numFmtId="164" fontId="16" fillId="0" borderId="6" xfId="0" applyNumberFormat="1" applyFont="1" applyBorder="1" applyAlignment="1">
      <alignment wrapText="1"/>
    </xf>
    <xf numFmtId="164" fontId="16" fillId="0" borderId="5" xfId="0" applyNumberFormat="1" applyFont="1" applyBorder="1" applyAlignment="1">
      <alignment wrapText="1"/>
    </xf>
    <xf numFmtId="164" fontId="22" fillId="0" borderId="11" xfId="0" applyNumberFormat="1" applyFont="1" applyBorder="1" applyAlignment="1">
      <alignment wrapText="1"/>
    </xf>
    <xf numFmtId="164" fontId="16" fillId="0" borderId="11" xfId="0" applyNumberFormat="1" applyFont="1" applyBorder="1" applyAlignment="1">
      <alignment wrapText="1"/>
    </xf>
    <xf numFmtId="164" fontId="0" fillId="0" borderId="0" xfId="0" applyNumberFormat="1" applyAlignment="1">
      <alignment wrapText="1"/>
    </xf>
    <xf numFmtId="164" fontId="20" fillId="0" borderId="0" xfId="0" applyNumberFormat="1" applyFont="1" applyAlignment="1">
      <alignment wrapText="1"/>
    </xf>
    <xf numFmtId="0" fontId="24" fillId="0" borderId="0" xfId="0" applyFont="1"/>
    <xf numFmtId="0" fontId="22" fillId="0" borderId="6" xfId="0" applyFont="1" applyBorder="1" applyAlignment="1">
      <alignment wrapText="1"/>
    </xf>
    <xf numFmtId="0" fontId="21" fillId="0" borderId="6" xfId="0" applyFont="1" applyBorder="1" applyAlignment="1">
      <alignment wrapText="1"/>
    </xf>
    <xf numFmtId="0" fontId="24" fillId="0" borderId="0" xfId="0" applyFont="1" applyAlignment="1">
      <alignment wrapText="1"/>
    </xf>
    <xf numFmtId="0" fontId="15" fillId="0" borderId="0" xfId="0" applyFont="1" applyAlignment="1">
      <alignment wrapText="1"/>
    </xf>
    <xf numFmtId="0" fontId="17" fillId="0" borderId="2" xfId="0" applyFont="1" applyBorder="1" applyAlignment="1">
      <alignment wrapText="1"/>
    </xf>
    <xf numFmtId="0" fontId="15" fillId="0" borderId="0" xfId="0" applyFont="1" applyAlignment="1">
      <alignment vertical="top" wrapText="1"/>
    </xf>
    <xf numFmtId="0" fontId="22" fillId="8" borderId="6" xfId="0" applyFont="1" applyFill="1" applyBorder="1" applyAlignment="1">
      <alignment wrapText="1"/>
    </xf>
    <xf numFmtId="0" fontId="18" fillId="0" borderId="0" xfId="0" applyFont="1"/>
    <xf numFmtId="0" fontId="24" fillId="0" borderId="13" xfId="0" applyFont="1" applyBorder="1" applyAlignment="1">
      <alignment wrapText="1"/>
    </xf>
    <xf numFmtId="0" fontId="24" fillId="0" borderId="13" xfId="0" applyFont="1" applyBorder="1"/>
    <xf numFmtId="0" fontId="0" fillId="0" borderId="13" xfId="0" applyBorder="1"/>
    <xf numFmtId="0" fontId="15" fillId="0" borderId="0" xfId="0" applyFont="1" applyAlignment="1">
      <alignment vertical="top"/>
    </xf>
    <xf numFmtId="0" fontId="32" fillId="0" borderId="0" xfId="0" applyFont="1"/>
    <xf numFmtId="0" fontId="0" fillId="0" borderId="0" xfId="0" applyAlignment="1">
      <alignment vertical="top" wrapText="1"/>
    </xf>
    <xf numFmtId="0" fontId="22" fillId="8" borderId="4" xfId="0" applyFont="1" applyFill="1" applyBorder="1" applyAlignment="1">
      <alignment wrapText="1"/>
    </xf>
    <xf numFmtId="0" fontId="21" fillId="7" borderId="0" xfId="0" applyFont="1" applyFill="1" applyAlignment="1">
      <alignment wrapText="1"/>
    </xf>
    <xf numFmtId="0" fontId="33" fillId="0" borderId="0" xfId="0" applyFont="1"/>
    <xf numFmtId="0" fontId="33" fillId="0" borderId="0" xfId="0" applyFont="1" applyAlignment="1">
      <alignment wrapText="1"/>
    </xf>
    <xf numFmtId="0" fontId="34" fillId="0" borderId="0" xfId="0" applyFont="1"/>
    <xf numFmtId="10" fontId="0" fillId="0" borderId="0" xfId="0" applyNumberFormat="1"/>
    <xf numFmtId="0" fontId="21" fillId="7" borderId="3" xfId="0" applyFont="1" applyFill="1" applyBorder="1" applyAlignment="1">
      <alignment wrapText="1"/>
    </xf>
    <xf numFmtId="0" fontId="22" fillId="0" borderId="0" xfId="0" applyFont="1"/>
    <xf numFmtId="0" fontId="35" fillId="0" borderId="0" xfId="0" applyFont="1"/>
    <xf numFmtId="0" fontId="15" fillId="0" borderId="6" xfId="0" applyFont="1" applyBorder="1" applyAlignment="1">
      <alignment wrapText="1"/>
    </xf>
    <xf numFmtId="0" fontId="15" fillId="0" borderId="6" xfId="0" applyFont="1" applyBorder="1"/>
    <xf numFmtId="0" fontId="39" fillId="0" borderId="0" xfId="0" applyFont="1" applyAlignment="1">
      <alignment wrapText="1"/>
    </xf>
    <xf numFmtId="0" fontId="41" fillId="0" borderId="0" xfId="0" applyFont="1"/>
    <xf numFmtId="0" fontId="41" fillId="0" borderId="0" xfId="0" applyFont="1" applyAlignment="1">
      <alignment wrapText="1"/>
    </xf>
    <xf numFmtId="0" fontId="0" fillId="0" borderId="0" xfId="0" applyAlignment="1">
      <alignment vertical="top"/>
    </xf>
    <xf numFmtId="0" fontId="24" fillId="0" borderId="0" xfId="0" applyFont="1" applyAlignment="1">
      <alignment vertical="top" wrapText="1"/>
    </xf>
    <xf numFmtId="0" fontId="13" fillId="0" borderId="0" xfId="0" applyFont="1" applyAlignment="1">
      <alignment wrapText="1"/>
    </xf>
    <xf numFmtId="10" fontId="13" fillId="0" borderId="0" xfId="0" applyNumberFormat="1" applyFont="1" applyAlignment="1">
      <alignment wrapText="1"/>
    </xf>
    <xf numFmtId="0" fontId="14" fillId="0" borderId="0" xfId="0" applyFont="1" applyAlignment="1">
      <alignment wrapText="1"/>
    </xf>
    <xf numFmtId="10" fontId="16" fillId="0" borderId="0" xfId="0" applyNumberFormat="1" applyFont="1" applyAlignment="1">
      <alignment wrapText="1"/>
    </xf>
    <xf numFmtId="10" fontId="22" fillId="0" borderId="0" xfId="0" applyNumberFormat="1" applyFont="1" applyAlignment="1">
      <alignment wrapText="1"/>
    </xf>
    <xf numFmtId="0" fontId="21" fillId="0" borderId="0" xfId="0" applyFont="1" applyAlignment="1">
      <alignment wrapText="1"/>
    </xf>
    <xf numFmtId="0" fontId="42" fillId="0" borderId="0" xfId="0" applyFont="1" applyAlignment="1">
      <alignment wrapText="1"/>
    </xf>
    <xf numFmtId="0" fontId="16" fillId="0" borderId="0" xfId="0" applyFont="1" applyAlignment="1">
      <alignment horizontal="left" wrapText="1"/>
    </xf>
    <xf numFmtId="0" fontId="17" fillId="0" borderId="0" xfId="0" applyFont="1" applyAlignment="1">
      <alignment horizontal="left" wrapText="1"/>
    </xf>
    <xf numFmtId="0" fontId="22" fillId="0" borderId="0" xfId="0" applyFont="1" applyAlignment="1">
      <alignment horizontal="center" wrapText="1"/>
    </xf>
    <xf numFmtId="9" fontId="16" fillId="0" borderId="0" xfId="0" applyNumberFormat="1" applyFont="1" applyAlignment="1">
      <alignment wrapText="1"/>
    </xf>
    <xf numFmtId="10" fontId="42" fillId="0" borderId="0" xfId="0" applyNumberFormat="1" applyFont="1" applyAlignment="1">
      <alignment wrapText="1"/>
    </xf>
    <xf numFmtId="0" fontId="19" fillId="0" borderId="0" xfId="0" applyFont="1" applyAlignment="1">
      <alignment wrapText="1"/>
    </xf>
    <xf numFmtId="164" fontId="16" fillId="0" borderId="0" xfId="0" applyNumberFormat="1" applyFont="1" applyAlignment="1">
      <alignment wrapText="1"/>
    </xf>
    <xf numFmtId="0" fontId="16" fillId="0" borderId="0" xfId="0" quotePrefix="1" applyFont="1" applyAlignment="1">
      <alignment wrapText="1"/>
    </xf>
    <xf numFmtId="0" fontId="21" fillId="0" borderId="0" xfId="0" applyFont="1"/>
    <xf numFmtId="164" fontId="22" fillId="0" borderId="0" xfId="0" applyNumberFormat="1" applyFont="1" applyAlignment="1">
      <alignment wrapText="1"/>
    </xf>
    <xf numFmtId="0" fontId="17" fillId="0" borderId="0" xfId="0" applyFont="1" applyAlignment="1">
      <alignment vertical="top" wrapText="1"/>
    </xf>
    <xf numFmtId="0" fontId="17" fillId="0" borderId="0" xfId="0" quotePrefix="1" applyFont="1" applyAlignment="1">
      <alignment wrapText="1"/>
    </xf>
    <xf numFmtId="0" fontId="21" fillId="0" borderId="0" xfId="0" quotePrefix="1" applyFont="1" applyAlignment="1">
      <alignment wrapText="1"/>
    </xf>
    <xf numFmtId="10" fontId="16" fillId="0" borderId="0" xfId="0" applyNumberFormat="1" applyFont="1" applyAlignment="1">
      <alignment vertical="top" wrapText="1"/>
    </xf>
    <xf numFmtId="0" fontId="23" fillId="0" borderId="0" xfId="0" applyFont="1" applyAlignment="1">
      <alignment wrapText="1"/>
    </xf>
    <xf numFmtId="0" fontId="25" fillId="0" borderId="0" xfId="0" applyFont="1" applyAlignment="1">
      <alignment wrapText="1"/>
    </xf>
    <xf numFmtId="10" fontId="25" fillId="0" borderId="0" xfId="0" applyNumberFormat="1" applyFont="1" applyAlignment="1">
      <alignment wrapText="1"/>
    </xf>
    <xf numFmtId="0" fontId="22" fillId="0" borderId="0" xfId="0" quotePrefix="1" applyFont="1" applyAlignment="1">
      <alignment wrapText="1"/>
    </xf>
    <xf numFmtId="0" fontId="26" fillId="0" borderId="0" xfId="0" applyFont="1" applyAlignment="1">
      <alignment wrapText="1"/>
    </xf>
    <xf numFmtId="10" fontId="26" fillId="0" borderId="0" xfId="0" applyNumberFormat="1" applyFont="1" applyAlignment="1">
      <alignment wrapText="1"/>
    </xf>
    <xf numFmtId="0" fontId="27" fillId="0" borderId="0" xfId="0" applyFont="1" applyAlignment="1">
      <alignment wrapText="1"/>
    </xf>
    <xf numFmtId="0" fontId="31" fillId="0" borderId="0" xfId="0" applyFont="1"/>
    <xf numFmtId="10" fontId="39" fillId="0" borderId="0" xfId="0" applyNumberFormat="1" applyFont="1" applyAlignment="1">
      <alignment wrapText="1"/>
    </xf>
    <xf numFmtId="0" fontId="40" fillId="0" borderId="0" xfId="0" applyFont="1"/>
    <xf numFmtId="0" fontId="28" fillId="0" borderId="0" xfId="0" applyFont="1" applyAlignment="1">
      <alignment wrapText="1"/>
    </xf>
    <xf numFmtId="10" fontId="28" fillId="0" borderId="0" xfId="0" applyNumberFormat="1" applyFont="1" applyAlignment="1">
      <alignment wrapText="1"/>
    </xf>
    <xf numFmtId="0" fontId="29" fillId="0" borderId="0" xfId="0" applyFont="1" applyAlignment="1">
      <alignment wrapText="1"/>
    </xf>
    <xf numFmtId="9" fontId="22" fillId="0" borderId="0" xfId="0" applyNumberFormat="1" applyFont="1" applyAlignment="1">
      <alignment wrapText="1"/>
    </xf>
    <xf numFmtId="0" fontId="35" fillId="0" borderId="0" xfId="0" applyFont="1" applyAlignment="1">
      <alignment wrapText="1"/>
    </xf>
    <xf numFmtId="0" fontId="30" fillId="0" borderId="0" xfId="0" applyFont="1" applyAlignment="1">
      <alignment wrapText="1"/>
    </xf>
    <xf numFmtId="9" fontId="24" fillId="0" borderId="0" xfId="0" applyNumberFormat="1" applyFont="1"/>
    <xf numFmtId="0" fontId="36" fillId="0" borderId="0" xfId="0" applyFont="1" applyAlignment="1">
      <alignment wrapText="1"/>
    </xf>
    <xf numFmtId="0" fontId="42" fillId="0" borderId="0" xfId="0" quotePrefix="1" applyFont="1" applyAlignment="1">
      <alignment wrapText="1"/>
    </xf>
    <xf numFmtId="9" fontId="17" fillId="0" borderId="0" xfId="0" applyNumberFormat="1" applyFont="1" applyAlignment="1">
      <alignment wrapText="1" readingOrder="1"/>
    </xf>
    <xf numFmtId="0" fontId="38" fillId="0" borderId="0" xfId="0" applyFont="1" applyAlignment="1">
      <alignment wrapText="1"/>
    </xf>
    <xf numFmtId="9" fontId="37" fillId="0" borderId="0" xfId="0" applyNumberFormat="1" applyFont="1"/>
    <xf numFmtId="0" fontId="15" fillId="0" borderId="0" xfId="0" applyFont="1" applyAlignment="1">
      <alignment horizontal="left"/>
    </xf>
    <xf numFmtId="9" fontId="16" fillId="0" borderId="0" xfId="0" quotePrefix="1" applyNumberFormat="1" applyFont="1" applyAlignment="1">
      <alignment wrapText="1"/>
    </xf>
    <xf numFmtId="9" fontId="21" fillId="0" borderId="0" xfId="0" applyNumberFormat="1" applyFont="1" applyAlignment="1">
      <alignment wrapText="1"/>
    </xf>
    <xf numFmtId="0" fontId="16" fillId="0" borderId="0" xfId="0" applyFont="1" applyAlignment="1">
      <alignment vertical="top" wrapText="1"/>
    </xf>
    <xf numFmtId="9" fontId="39" fillId="0" borderId="0" xfId="0" applyNumberFormat="1" applyFont="1" applyAlignment="1">
      <alignment wrapText="1"/>
    </xf>
    <xf numFmtId="0" fontId="32" fillId="0" borderId="0" xfId="0" applyFont="1" applyAlignment="1">
      <alignment wrapText="1"/>
    </xf>
    <xf numFmtId="0" fontId="44" fillId="0" borderId="0" xfId="0" applyFont="1" applyAlignment="1">
      <alignment wrapText="1"/>
    </xf>
    <xf numFmtId="0" fontId="45" fillId="0" borderId="0" xfId="0" applyFont="1" applyAlignment="1">
      <alignment wrapText="1"/>
    </xf>
    <xf numFmtId="0" fontId="45" fillId="0" borderId="0" xfId="0" applyFont="1"/>
    <xf numFmtId="0" fontId="46" fillId="0" borderId="0" xfId="0" applyFont="1" applyAlignment="1">
      <alignment vertical="top" wrapText="1"/>
    </xf>
    <xf numFmtId="164" fontId="16" fillId="0" borderId="3" xfId="0" applyNumberFormat="1" applyFont="1" applyBorder="1" applyAlignment="1">
      <alignment wrapText="1"/>
    </xf>
    <xf numFmtId="17" fontId="16" fillId="0" borderId="0" xfId="0" applyNumberFormat="1" applyFont="1" applyAlignment="1">
      <alignment wrapText="1"/>
    </xf>
    <xf numFmtId="0" fontId="47" fillId="0" borderId="1" xfId="0" applyFont="1" applyBorder="1" applyAlignment="1">
      <alignment wrapText="1"/>
    </xf>
    <xf numFmtId="0" fontId="47" fillId="0" borderId="2" xfId="0" applyFont="1" applyBorder="1"/>
    <xf numFmtId="0" fontId="47" fillId="0" borderId="2" xfId="0" applyFont="1" applyBorder="1" applyAlignment="1">
      <alignment wrapText="1"/>
    </xf>
    <xf numFmtId="0" fontId="48" fillId="0" borderId="0" xfId="0" applyFont="1" applyAlignment="1">
      <alignment wrapText="1"/>
    </xf>
    <xf numFmtId="0" fontId="48" fillId="0" borderId="0" xfId="0" applyFont="1"/>
    <xf numFmtId="0" fontId="48" fillId="0" borderId="5" xfId="0" applyFont="1" applyBorder="1"/>
    <xf numFmtId="0" fontId="48" fillId="0" borderId="6" xfId="0" applyFont="1" applyBorder="1"/>
    <xf numFmtId="0" fontId="48" fillId="3" borderId="6" xfId="0" applyFont="1" applyFill="1" applyBorder="1" applyAlignment="1">
      <alignment wrapText="1"/>
    </xf>
    <xf numFmtId="0" fontId="48" fillId="0" borderId="6" xfId="0" applyFont="1" applyBorder="1" applyAlignment="1">
      <alignment wrapText="1"/>
    </xf>
    <xf numFmtId="0" fontId="48" fillId="0" borderId="2" xfId="0" applyFont="1" applyBorder="1" applyAlignment="1">
      <alignment wrapText="1"/>
    </xf>
    <xf numFmtId="17" fontId="22" fillId="0" borderId="0" xfId="0" applyNumberFormat="1" applyFont="1" applyAlignment="1">
      <alignment wrapText="1"/>
    </xf>
    <xf numFmtId="0" fontId="48" fillId="15" borderId="6" xfId="0" applyFont="1" applyFill="1" applyBorder="1" applyAlignment="1">
      <alignment wrapText="1"/>
    </xf>
    <xf numFmtId="164" fontId="45" fillId="0" borderId="0" xfId="0" applyNumberFormat="1" applyFont="1" applyAlignment="1">
      <alignment wrapText="1"/>
    </xf>
    <xf numFmtId="164" fontId="33" fillId="0" borderId="0" xfId="0" applyNumberFormat="1" applyFont="1" applyAlignment="1">
      <alignment wrapText="1"/>
    </xf>
    <xf numFmtId="0" fontId="18" fillId="0" borderId="0" xfId="0" applyFont="1" applyAlignment="1">
      <alignment wrapText="1"/>
    </xf>
    <xf numFmtId="0" fontId="49" fillId="0" borderId="0" xfId="0" applyFont="1"/>
    <xf numFmtId="0" fontId="50" fillId="0" borderId="13" xfId="0" applyFont="1" applyBorder="1" applyAlignment="1">
      <alignment wrapText="1"/>
    </xf>
    <xf numFmtId="0" fontId="0" fillId="0" borderId="13" xfId="0" applyBorder="1" applyAlignment="1">
      <alignment wrapText="1"/>
    </xf>
    <xf numFmtId="0" fontId="52" fillId="0" borderId="13" xfId="0" applyFont="1" applyBorder="1" applyAlignment="1">
      <alignment wrapText="1"/>
    </xf>
    <xf numFmtId="0" fontId="53" fillId="0" borderId="13" xfId="0" applyFont="1" applyBorder="1" applyAlignment="1">
      <alignment wrapText="1"/>
    </xf>
    <xf numFmtId="0" fontId="51" fillId="17" borderId="13" xfId="0" applyFont="1" applyFill="1" applyBorder="1" applyAlignment="1">
      <alignment horizontal="center" vertical="center"/>
    </xf>
    <xf numFmtId="0" fontId="50" fillId="0" borderId="13" xfId="0" applyFont="1" applyBorder="1"/>
    <xf numFmtId="0" fontId="18" fillId="0" borderId="13" xfId="0" applyFont="1" applyBorder="1"/>
    <xf numFmtId="0" fontId="15" fillId="14" borderId="0" xfId="0" applyFont="1" applyFill="1" applyAlignment="1">
      <alignment wrapText="1"/>
    </xf>
    <xf numFmtId="0" fontId="16" fillId="14" borderId="0" xfId="0" applyFont="1" applyFill="1" applyAlignment="1">
      <alignment wrapText="1"/>
    </xf>
    <xf numFmtId="0" fontId="16" fillId="14" borderId="0" xfId="0" applyFont="1" applyFill="1" applyAlignment="1">
      <alignment vertical="top" wrapText="1"/>
    </xf>
    <xf numFmtId="0" fontId="22" fillId="14" borderId="0" xfId="0" applyFont="1" applyFill="1" applyAlignment="1">
      <alignment wrapText="1"/>
    </xf>
    <xf numFmtId="0" fontId="15" fillId="19" borderId="0" xfId="0" applyFont="1" applyFill="1" applyAlignment="1">
      <alignment wrapText="1"/>
    </xf>
    <xf numFmtId="0" fontId="17" fillId="19" borderId="0" xfId="0" applyFont="1" applyFill="1" applyAlignment="1">
      <alignment wrapText="1"/>
    </xf>
    <xf numFmtId="0" fontId="54" fillId="0" borderId="0" xfId="0" applyFont="1"/>
    <xf numFmtId="0" fontId="55" fillId="0" borderId="0" xfId="0" applyFont="1"/>
    <xf numFmtId="0" fontId="55" fillId="0" borderId="0" xfId="0" applyFont="1" applyAlignment="1">
      <alignment wrapText="1"/>
    </xf>
    <xf numFmtId="0" fontId="56" fillId="0" borderId="0" xfId="0" applyFont="1" applyAlignment="1">
      <alignment wrapText="1"/>
    </xf>
    <xf numFmtId="0" fontId="23" fillId="0" borderId="17" xfId="0" applyFont="1" applyBorder="1" applyAlignment="1">
      <alignment wrapText="1"/>
    </xf>
    <xf numFmtId="0" fontId="33" fillId="0" borderId="17" xfId="0" applyFont="1" applyBorder="1"/>
    <xf numFmtId="0" fontId="0" fillId="0" borderId="17" xfId="0" applyBorder="1"/>
    <xf numFmtId="0" fontId="57" fillId="0" borderId="0" xfId="0" applyFont="1" applyAlignment="1">
      <alignment wrapText="1"/>
    </xf>
    <xf numFmtId="10" fontId="57" fillId="0" borderId="0" xfId="0" applyNumberFormat="1" applyFont="1" applyAlignment="1">
      <alignment wrapText="1"/>
    </xf>
    <xf numFmtId="9" fontId="45" fillId="0" borderId="0" xfId="0" applyNumberFormat="1" applyFont="1"/>
    <xf numFmtId="0" fontId="37" fillId="20" borderId="1" xfId="0" applyFont="1" applyFill="1" applyBorder="1" applyAlignment="1">
      <alignment wrapText="1"/>
    </xf>
    <xf numFmtId="0" fontId="37" fillId="21" borderId="2" xfId="0" applyFont="1" applyFill="1" applyBorder="1"/>
    <xf numFmtId="0" fontId="37" fillId="21" borderId="2" xfId="0" applyFont="1" applyFill="1" applyBorder="1" applyAlignment="1">
      <alignment wrapText="1"/>
    </xf>
    <xf numFmtId="0" fontId="58" fillId="0" borderId="6" xfId="0" applyFont="1" applyBorder="1" applyAlignment="1">
      <alignment wrapText="1"/>
    </xf>
    <xf numFmtId="0" fontId="15" fillId="20" borderId="6" xfId="0" applyFont="1" applyFill="1" applyBorder="1"/>
    <xf numFmtId="0" fontId="15" fillId="22" borderId="6" xfId="0" applyFont="1" applyFill="1" applyBorder="1"/>
    <xf numFmtId="0" fontId="15" fillId="3" borderId="6" xfId="0" applyFont="1" applyFill="1" applyBorder="1" applyAlignment="1">
      <alignment wrapText="1"/>
    </xf>
    <xf numFmtId="0" fontId="15" fillId="22" borderId="6" xfId="0" applyFont="1" applyFill="1" applyBorder="1" applyAlignment="1">
      <alignment wrapText="1"/>
    </xf>
    <xf numFmtId="0" fontId="15" fillId="20" borderId="5" xfId="0" applyFont="1" applyFill="1" applyBorder="1" applyAlignment="1">
      <alignment horizontal="center" wrapText="1"/>
    </xf>
    <xf numFmtId="0" fontId="59" fillId="0" borderId="0" xfId="0" applyFont="1" applyAlignment="1">
      <alignment wrapText="1"/>
    </xf>
    <xf numFmtId="0" fontId="16" fillId="9" borderId="11" xfId="0" applyFont="1" applyFill="1" applyBorder="1" applyAlignment="1">
      <alignment wrapText="1"/>
    </xf>
    <xf numFmtId="0" fontId="16" fillId="9" borderId="0" xfId="0" applyFont="1" applyFill="1" applyAlignment="1">
      <alignment wrapText="1"/>
    </xf>
    <xf numFmtId="0" fontId="22" fillId="9" borderId="13" xfId="0" applyFont="1" applyFill="1" applyBorder="1" applyAlignment="1">
      <alignment wrapText="1"/>
    </xf>
    <xf numFmtId="0" fontId="22" fillId="9" borderId="0" xfId="0" applyFont="1" applyFill="1" applyAlignment="1">
      <alignment wrapText="1"/>
    </xf>
    <xf numFmtId="164" fontId="22" fillId="9" borderId="11" xfId="0" applyNumberFormat="1" applyFont="1" applyFill="1" applyBorder="1" applyAlignment="1">
      <alignment wrapText="1"/>
    </xf>
    <xf numFmtId="0" fontId="20" fillId="9" borderId="0" xfId="0" applyFont="1" applyFill="1"/>
    <xf numFmtId="0" fontId="21" fillId="7" borderId="13" xfId="0" applyFont="1" applyFill="1" applyBorder="1" applyAlignment="1">
      <alignment wrapText="1"/>
    </xf>
    <xf numFmtId="0" fontId="21" fillId="7" borderId="7" xfId="0" applyFont="1" applyFill="1" applyBorder="1" applyAlignment="1">
      <alignment wrapText="1"/>
    </xf>
    <xf numFmtId="0" fontId="61" fillId="0" borderId="0" xfId="0" applyFont="1"/>
    <xf numFmtId="0" fontId="61" fillId="0" borderId="0" xfId="0" applyFont="1" applyAlignment="1">
      <alignment wrapText="1"/>
    </xf>
    <xf numFmtId="0" fontId="62" fillId="2" borderId="0" xfId="0" applyFont="1" applyFill="1" applyAlignment="1">
      <alignment wrapText="1"/>
    </xf>
    <xf numFmtId="164" fontId="62" fillId="2" borderId="0" xfId="0" applyNumberFormat="1" applyFont="1" applyFill="1" applyAlignment="1">
      <alignment wrapText="1"/>
    </xf>
    <xf numFmtId="0" fontId="63" fillId="3" borderId="0" xfId="0" applyFont="1" applyFill="1" applyAlignment="1">
      <alignment wrapText="1"/>
    </xf>
    <xf numFmtId="0" fontId="63" fillId="4" borderId="0" xfId="0" applyFont="1" applyFill="1" applyAlignment="1">
      <alignment wrapText="1"/>
    </xf>
    <xf numFmtId="0" fontId="63" fillId="5" borderId="0" xfId="0" applyFont="1" applyFill="1" applyAlignment="1">
      <alignment wrapText="1"/>
    </xf>
    <xf numFmtId="0" fontId="63" fillId="6" borderId="0" xfId="0" applyFont="1" applyFill="1" applyAlignment="1">
      <alignment wrapText="1"/>
    </xf>
    <xf numFmtId="0" fontId="63" fillId="0" borderId="0" xfId="0" applyFont="1" applyAlignment="1">
      <alignment wrapText="1"/>
    </xf>
    <xf numFmtId="164" fontId="24" fillId="0" borderId="0" xfId="0" applyNumberFormat="1" applyFont="1" applyAlignment="1">
      <alignment wrapText="1"/>
    </xf>
    <xf numFmtId="0" fontId="24" fillId="8" borderId="0" xfId="0" applyFont="1" applyFill="1" applyAlignment="1">
      <alignment wrapText="1"/>
    </xf>
    <xf numFmtId="0" fontId="24" fillId="8" borderId="0" xfId="0" quotePrefix="1" applyFont="1" applyFill="1" applyAlignment="1">
      <alignment wrapText="1"/>
    </xf>
    <xf numFmtId="9" fontId="61" fillId="0" borderId="0" xfId="0" applyNumberFormat="1" applyFont="1" applyAlignment="1">
      <alignment wrapText="1"/>
    </xf>
    <xf numFmtId="0" fontId="48" fillId="0" borderId="11" xfId="0" applyFont="1" applyBorder="1" applyAlignment="1">
      <alignment wrapText="1"/>
    </xf>
    <xf numFmtId="0" fontId="48" fillId="0" borderId="5" xfId="0" applyFont="1" applyBorder="1" applyAlignment="1">
      <alignment wrapText="1"/>
    </xf>
    <xf numFmtId="10" fontId="16" fillId="0" borderId="15" xfId="0" applyNumberFormat="1" applyFont="1" applyBorder="1" applyAlignment="1">
      <alignment wrapText="1"/>
    </xf>
    <xf numFmtId="0" fontId="17" fillId="0" borderId="15" xfId="0" applyFont="1" applyBorder="1" applyAlignment="1">
      <alignment wrapText="1"/>
    </xf>
    <xf numFmtId="0" fontId="17" fillId="0" borderId="14" xfId="0" applyFont="1" applyBorder="1" applyAlignment="1">
      <alignment wrapText="1"/>
    </xf>
    <xf numFmtId="0" fontId="16" fillId="0" borderId="15" xfId="0" applyFont="1" applyBorder="1" applyAlignment="1">
      <alignment wrapText="1"/>
    </xf>
    <xf numFmtId="0" fontId="22" fillId="0" borderId="17" xfId="0" applyFont="1" applyBorder="1" applyAlignment="1">
      <alignment wrapText="1"/>
    </xf>
    <xf numFmtId="0" fontId="22" fillId="0" borderId="14" xfId="0" applyFont="1" applyBorder="1" applyAlignment="1">
      <alignment wrapText="1"/>
    </xf>
    <xf numFmtId="0" fontId="17" fillId="0" borderId="19" xfId="0" applyFont="1" applyBorder="1" applyAlignment="1">
      <alignment wrapText="1"/>
    </xf>
    <xf numFmtId="0" fontId="17" fillId="0" borderId="17" xfId="0" applyFont="1" applyBorder="1" applyAlignment="1">
      <alignment wrapText="1"/>
    </xf>
    <xf numFmtId="0" fontId="15" fillId="0" borderId="5" xfId="0" applyFont="1" applyBorder="1"/>
    <xf numFmtId="9" fontId="15" fillId="0" borderId="6" xfId="0" applyNumberFormat="1" applyFont="1" applyBorder="1"/>
    <xf numFmtId="0" fontId="64" fillId="10" borderId="2" xfId="0" applyFont="1" applyFill="1" applyBorder="1" applyAlignment="1">
      <alignment wrapText="1"/>
    </xf>
    <xf numFmtId="0" fontId="65" fillId="0" borderId="0" xfId="0" applyFont="1"/>
    <xf numFmtId="0" fontId="64" fillId="10" borderId="6" xfId="0" applyFont="1" applyFill="1" applyBorder="1" applyAlignment="1">
      <alignment wrapText="1"/>
    </xf>
    <xf numFmtId="0" fontId="66" fillId="2" borderId="6" xfId="0" applyFont="1" applyFill="1" applyBorder="1" applyAlignment="1">
      <alignment wrapText="1"/>
    </xf>
    <xf numFmtId="0" fontId="64" fillId="3" borderId="6" xfId="0" applyFont="1" applyFill="1" applyBorder="1" applyAlignment="1">
      <alignment wrapText="1"/>
    </xf>
    <xf numFmtId="0" fontId="64" fillId="4" borderId="6" xfId="0" applyFont="1" applyFill="1" applyBorder="1" applyAlignment="1">
      <alignment wrapText="1"/>
    </xf>
    <xf numFmtId="0" fontId="64" fillId="5" borderId="6" xfId="0" applyFont="1" applyFill="1" applyBorder="1" applyAlignment="1">
      <alignment wrapText="1"/>
    </xf>
    <xf numFmtId="0" fontId="64" fillId="6" borderId="6" xfId="0" applyFont="1" applyFill="1" applyBorder="1" applyAlignment="1">
      <alignment wrapText="1"/>
    </xf>
    <xf numFmtId="0" fontId="66" fillId="2" borderId="5" xfId="0" applyFont="1" applyFill="1" applyBorder="1" applyAlignment="1">
      <alignment wrapText="1"/>
    </xf>
    <xf numFmtId="10" fontId="66" fillId="2" borderId="6" xfId="0" applyNumberFormat="1" applyFont="1" applyFill="1" applyBorder="1" applyAlignment="1">
      <alignment wrapText="1"/>
    </xf>
    <xf numFmtId="0" fontId="67" fillId="0" borderId="6" xfId="0" applyFont="1" applyBorder="1" applyAlignment="1">
      <alignment wrapText="1"/>
    </xf>
    <xf numFmtId="10" fontId="48" fillId="0" borderId="6" xfId="0" applyNumberFormat="1" applyFont="1" applyBorder="1" applyAlignment="1">
      <alignment wrapText="1"/>
    </xf>
    <xf numFmtId="0" fontId="48" fillId="0" borderId="3" xfId="0" applyFont="1" applyBorder="1" applyAlignment="1">
      <alignment wrapText="1"/>
    </xf>
    <xf numFmtId="0" fontId="48" fillId="0" borderId="4" xfId="0" applyFont="1" applyBorder="1" applyAlignment="1">
      <alignment wrapText="1"/>
    </xf>
    <xf numFmtId="0" fontId="68" fillId="0" borderId="0" xfId="0" applyFont="1"/>
    <xf numFmtId="0" fontId="66" fillId="2" borderId="2" xfId="0" applyFont="1" applyFill="1" applyBorder="1" applyAlignment="1">
      <alignment wrapText="1"/>
    </xf>
    <xf numFmtId="0" fontId="67" fillId="0" borderId="3" xfId="0" applyFont="1" applyBorder="1" applyAlignment="1">
      <alignment wrapText="1"/>
    </xf>
    <xf numFmtId="10" fontId="48" fillId="0" borderId="0" xfId="0" applyNumberFormat="1" applyFont="1" applyAlignment="1">
      <alignment wrapText="1"/>
    </xf>
    <xf numFmtId="0" fontId="67" fillId="0" borderId="0" xfId="0" applyFont="1" applyAlignment="1">
      <alignment wrapText="1"/>
    </xf>
    <xf numFmtId="10" fontId="48" fillId="0" borderId="11" xfId="0" applyNumberFormat="1" applyFont="1" applyBorder="1" applyAlignment="1">
      <alignment wrapText="1"/>
    </xf>
    <xf numFmtId="0" fontId="58" fillId="7" borderId="13" xfId="0" applyFont="1" applyFill="1" applyBorder="1" applyAlignment="1">
      <alignment wrapText="1"/>
    </xf>
    <xf numFmtId="0" fontId="58" fillId="7" borderId="7" xfId="0" applyFont="1" applyFill="1" applyBorder="1" applyAlignment="1">
      <alignment wrapText="1"/>
    </xf>
    <xf numFmtId="0" fontId="58" fillId="7" borderId="18" xfId="0" applyFont="1" applyFill="1" applyBorder="1" applyAlignment="1">
      <alignment wrapText="1"/>
    </xf>
    <xf numFmtId="10" fontId="58" fillId="7" borderId="7" xfId="0" applyNumberFormat="1" applyFont="1" applyFill="1" applyBorder="1" applyAlignment="1">
      <alignment wrapText="1"/>
    </xf>
    <xf numFmtId="0" fontId="69" fillId="7" borderId="7" xfId="0" applyFont="1" applyFill="1" applyBorder="1" applyAlignment="1">
      <alignment wrapText="1"/>
    </xf>
    <xf numFmtId="0" fontId="69" fillId="7" borderId="13" xfId="0" applyFont="1" applyFill="1" applyBorder="1" applyAlignment="1">
      <alignment wrapText="1"/>
    </xf>
    <xf numFmtId="0" fontId="70" fillId="7" borderId="13" xfId="0" applyFont="1" applyFill="1" applyBorder="1" applyAlignment="1">
      <alignment wrapText="1"/>
    </xf>
    <xf numFmtId="0" fontId="70" fillId="7" borderId="13" xfId="0" applyFont="1" applyFill="1" applyBorder="1"/>
    <xf numFmtId="0" fontId="48" fillId="23" borderId="0" xfId="0" applyFont="1" applyFill="1"/>
    <xf numFmtId="0" fontId="65" fillId="23" borderId="0" xfId="0" applyFont="1" applyFill="1"/>
    <xf numFmtId="0" fontId="66" fillId="23" borderId="6" xfId="0" applyFont="1" applyFill="1" applyBorder="1" applyAlignment="1">
      <alignment wrapText="1"/>
    </xf>
    <xf numFmtId="10" fontId="48" fillId="0" borderId="5" xfId="0" applyNumberFormat="1" applyFont="1" applyBorder="1" applyAlignment="1">
      <alignment wrapText="1"/>
    </xf>
    <xf numFmtId="0" fontId="68" fillId="0" borderId="0" xfId="0" applyFont="1" applyAlignment="1">
      <alignment wrapText="1"/>
    </xf>
    <xf numFmtId="10" fontId="67" fillId="0" borderId="6" xfId="0" applyNumberFormat="1" applyFont="1" applyBorder="1" applyAlignment="1">
      <alignment wrapText="1"/>
    </xf>
    <xf numFmtId="0" fontId="48" fillId="8" borderId="6" xfId="0" applyFont="1" applyFill="1" applyBorder="1" applyAlignment="1">
      <alignment wrapText="1"/>
    </xf>
    <xf numFmtId="0" fontId="71" fillId="0" borderId="0" xfId="0" applyFont="1" applyAlignment="1">
      <alignment wrapText="1"/>
    </xf>
    <xf numFmtId="0" fontId="67" fillId="0" borderId="2" xfId="0" applyFont="1" applyBorder="1" applyAlignment="1">
      <alignment wrapText="1"/>
    </xf>
    <xf numFmtId="9" fontId="67" fillId="0" borderId="6" xfId="0" applyNumberFormat="1" applyFont="1" applyBorder="1" applyAlignment="1">
      <alignment wrapText="1"/>
    </xf>
    <xf numFmtId="9" fontId="48" fillId="0" borderId="4" xfId="0" applyNumberFormat="1" applyFont="1" applyBorder="1" applyAlignment="1">
      <alignment wrapText="1"/>
    </xf>
    <xf numFmtId="0" fontId="67" fillId="7" borderId="0" xfId="0" applyFont="1" applyFill="1" applyAlignment="1">
      <alignment wrapText="1"/>
    </xf>
    <xf numFmtId="0" fontId="38" fillId="0" borderId="0" xfId="0" applyFont="1"/>
    <xf numFmtId="0" fontId="68" fillId="0" borderId="6" xfId="0" applyFont="1" applyBorder="1" applyAlignment="1">
      <alignment wrapText="1"/>
    </xf>
    <xf numFmtId="10" fontId="68" fillId="0" borderId="6" xfId="0" applyNumberFormat="1" applyFont="1" applyBorder="1" applyAlignment="1">
      <alignment wrapText="1"/>
    </xf>
    <xf numFmtId="9" fontId="68" fillId="0" borderId="6" xfId="0" applyNumberFormat="1" applyFont="1" applyBorder="1" applyAlignment="1">
      <alignment wrapText="1"/>
    </xf>
    <xf numFmtId="0" fontId="68" fillId="0" borderId="3" xfId="0" applyFont="1" applyBorder="1" applyAlignment="1">
      <alignment wrapText="1"/>
    </xf>
    <xf numFmtId="0" fontId="48" fillId="0" borderId="1" xfId="0" applyFont="1" applyBorder="1" applyAlignment="1">
      <alignment wrapText="1"/>
    </xf>
    <xf numFmtId="9" fontId="65" fillId="0" borderId="0" xfId="0" applyNumberFormat="1" applyFont="1"/>
    <xf numFmtId="9" fontId="67" fillId="0" borderId="1" xfId="0" applyNumberFormat="1" applyFont="1" applyBorder="1" applyAlignment="1">
      <alignment wrapText="1"/>
    </xf>
    <xf numFmtId="9" fontId="67" fillId="0" borderId="2" xfId="0" applyNumberFormat="1" applyFont="1" applyBorder="1" applyAlignment="1">
      <alignment wrapText="1"/>
    </xf>
    <xf numFmtId="0" fontId="22" fillId="0" borderId="3" xfId="0" applyFont="1" applyBorder="1" applyAlignment="1">
      <alignment wrapText="1"/>
    </xf>
    <xf numFmtId="10" fontId="22" fillId="0" borderId="9" xfId="0" applyNumberFormat="1" applyFont="1" applyBorder="1" applyAlignment="1">
      <alignment wrapText="1"/>
    </xf>
    <xf numFmtId="0" fontId="21" fillId="0" borderId="16" xfId="0" applyFont="1" applyBorder="1" applyAlignment="1">
      <alignment wrapText="1"/>
    </xf>
    <xf numFmtId="0" fontId="21" fillId="0" borderId="3" xfId="0" applyFont="1" applyBorder="1" applyAlignment="1">
      <alignment wrapText="1"/>
    </xf>
    <xf numFmtId="10" fontId="21" fillId="0" borderId="6" xfId="0" applyNumberFormat="1" applyFont="1" applyBorder="1" applyAlignment="1">
      <alignment wrapText="1"/>
    </xf>
    <xf numFmtId="0" fontId="17" fillId="0" borderId="6" xfId="0" applyFont="1" applyBorder="1" applyAlignment="1">
      <alignment horizontal="left" vertical="top" wrapText="1"/>
    </xf>
    <xf numFmtId="0" fontId="15" fillId="0" borderId="0" xfId="0" applyFont="1" applyAlignment="1">
      <alignment horizontal="left" vertical="top" wrapText="1"/>
    </xf>
    <xf numFmtId="10" fontId="16" fillId="0" borderId="11" xfId="0" applyNumberFormat="1" applyFont="1" applyBorder="1" applyAlignment="1">
      <alignment horizontal="left" vertical="top" wrapText="1"/>
    </xf>
    <xf numFmtId="0" fontId="15" fillId="0" borderId="0" xfId="0" applyFont="1" applyAlignment="1">
      <alignment horizontal="left" vertical="top"/>
    </xf>
    <xf numFmtId="0" fontId="22" fillId="0" borderId="0" xfId="0" applyFont="1" applyAlignment="1">
      <alignment horizontal="left" vertical="top" wrapText="1"/>
    </xf>
    <xf numFmtId="0" fontId="24" fillId="0" borderId="0" xfId="0" applyFont="1" applyAlignment="1">
      <alignment horizontal="left" vertical="top" wrapText="1"/>
    </xf>
    <xf numFmtId="164" fontId="24" fillId="0" borderId="0" xfId="0" applyNumberFormat="1"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10" borderId="2" xfId="0" applyFont="1" applyFill="1" applyBorder="1" applyAlignment="1">
      <alignment horizontal="left" vertical="top" wrapText="1"/>
    </xf>
    <xf numFmtId="0" fontId="14" fillId="10" borderId="6" xfId="0" applyFont="1" applyFill="1" applyBorder="1" applyAlignment="1">
      <alignment horizontal="left" vertical="top" wrapText="1"/>
    </xf>
    <xf numFmtId="0" fontId="13" fillId="2" borderId="3" xfId="0" applyFont="1" applyFill="1" applyBorder="1" applyAlignment="1">
      <alignment horizontal="left" vertical="top" wrapText="1"/>
    </xf>
    <xf numFmtId="10" fontId="13" fillId="2" borderId="6" xfId="0" applyNumberFormat="1" applyFont="1" applyFill="1" applyBorder="1" applyAlignment="1">
      <alignment horizontal="left" vertical="top" wrapText="1"/>
    </xf>
    <xf numFmtId="0" fontId="14" fillId="3" borderId="6"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5" borderId="6" xfId="0" applyFont="1" applyFill="1" applyBorder="1" applyAlignment="1">
      <alignment horizontal="left" vertical="top" wrapText="1"/>
    </xf>
    <xf numFmtId="0" fontId="14" fillId="6" borderId="6" xfId="0" applyFont="1" applyFill="1" applyBorder="1" applyAlignment="1">
      <alignment horizontal="left" vertical="top" wrapText="1"/>
    </xf>
    <xf numFmtId="0" fontId="13" fillId="2" borderId="6" xfId="0" applyFont="1" applyFill="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10" fontId="16" fillId="0" borderId="6" xfId="0" applyNumberFormat="1" applyFont="1" applyBorder="1" applyAlignment="1">
      <alignment horizontal="left" vertical="top" wrapText="1"/>
    </xf>
    <xf numFmtId="0" fontId="16" fillId="8" borderId="6" xfId="0"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60" fillId="0" borderId="0" xfId="0" applyFont="1" applyAlignment="1">
      <alignment horizontal="left" vertical="top"/>
    </xf>
    <xf numFmtId="0" fontId="13" fillId="2" borderId="5" xfId="0" applyFont="1" applyFill="1" applyBorder="1" applyAlignment="1">
      <alignment horizontal="left" vertical="top" wrapText="1"/>
    </xf>
    <xf numFmtId="0" fontId="13" fillId="12" borderId="6" xfId="0" applyFont="1" applyFill="1" applyBorder="1" applyAlignment="1">
      <alignment horizontal="left" vertical="top" wrapText="1"/>
    </xf>
    <xf numFmtId="0" fontId="13" fillId="2" borderId="2" xfId="0" applyFont="1" applyFill="1" applyBorder="1" applyAlignment="1">
      <alignment horizontal="left" vertical="top" wrapText="1"/>
    </xf>
    <xf numFmtId="10" fontId="16" fillId="0" borderId="5" xfId="0" applyNumberFormat="1" applyFont="1" applyBorder="1" applyAlignment="1">
      <alignment horizontal="left" vertical="top" wrapText="1"/>
    </xf>
    <xf numFmtId="0" fontId="22" fillId="0" borderId="5" xfId="0" applyFont="1" applyBorder="1" applyAlignment="1">
      <alignment horizontal="left" vertical="top" wrapText="1"/>
    </xf>
    <xf numFmtId="0" fontId="16" fillId="0" borderId="4" xfId="0" applyFont="1" applyBorder="1" applyAlignment="1">
      <alignment horizontal="left" vertical="top" wrapText="1"/>
    </xf>
    <xf numFmtId="0" fontId="16" fillId="0" borderId="9" xfId="0" applyFont="1" applyBorder="1" applyAlignment="1">
      <alignment horizontal="left" vertical="top" wrapText="1"/>
    </xf>
    <xf numFmtId="0" fontId="32" fillId="0" borderId="0" xfId="0" applyFont="1" applyAlignment="1">
      <alignment horizontal="left" vertical="top"/>
    </xf>
    <xf numFmtId="0" fontId="17" fillId="0" borderId="0" xfId="0" applyFont="1" applyAlignment="1">
      <alignment horizontal="left" vertical="top" wrapText="1"/>
    </xf>
    <xf numFmtId="0" fontId="17" fillId="0" borderId="2" xfId="0" applyFont="1" applyBorder="1" applyAlignment="1">
      <alignment horizontal="left" vertical="top" wrapText="1"/>
    </xf>
    <xf numFmtId="0" fontId="16" fillId="0" borderId="2" xfId="0" applyFont="1" applyBorder="1" applyAlignment="1">
      <alignment horizontal="left" vertical="top" wrapText="1"/>
    </xf>
    <xf numFmtId="0" fontId="17" fillId="8" borderId="2" xfId="0" applyFont="1" applyFill="1" applyBorder="1" applyAlignment="1">
      <alignment horizontal="left" vertical="top" wrapText="1"/>
    </xf>
    <xf numFmtId="0" fontId="42" fillId="8" borderId="2" xfId="0" applyFont="1" applyFill="1" applyBorder="1" applyAlignment="1">
      <alignment horizontal="left" vertical="top" wrapText="1"/>
    </xf>
    <xf numFmtId="0" fontId="17" fillId="8" borderId="2" xfId="0" quotePrefix="1" applyFont="1" applyFill="1" applyBorder="1" applyAlignment="1">
      <alignment horizontal="left" vertical="top" wrapText="1"/>
    </xf>
    <xf numFmtId="0" fontId="21" fillId="0" borderId="6" xfId="0" applyFont="1" applyBorder="1" applyAlignment="1">
      <alignment horizontal="left" vertical="top" wrapText="1"/>
    </xf>
    <xf numFmtId="0" fontId="22" fillId="0" borderId="6" xfId="0" applyFont="1" applyBorder="1" applyAlignment="1">
      <alignment horizontal="left" vertical="top" wrapText="1"/>
    </xf>
    <xf numFmtId="10" fontId="22" fillId="0" borderId="6" xfId="0" applyNumberFormat="1" applyFont="1" applyBorder="1" applyAlignment="1">
      <alignment horizontal="left" vertical="top" wrapText="1"/>
    </xf>
    <xf numFmtId="0" fontId="21" fillId="8" borderId="6" xfId="0" applyFont="1" applyFill="1" applyBorder="1" applyAlignment="1">
      <alignment horizontal="left" vertical="top" wrapText="1"/>
    </xf>
    <xf numFmtId="0" fontId="21" fillId="8" borderId="6" xfId="0" quotePrefix="1" applyFont="1" applyFill="1" applyBorder="1" applyAlignment="1">
      <alignment horizontal="left" vertical="top" wrapText="1"/>
    </xf>
    <xf numFmtId="0" fontId="41" fillId="0" borderId="0" xfId="0" applyFont="1" applyAlignment="1">
      <alignment horizontal="left" vertical="top" wrapText="1"/>
    </xf>
    <xf numFmtId="10" fontId="0" fillId="0" borderId="0" xfId="0" applyNumberFormat="1" applyAlignment="1">
      <alignment horizontal="left" vertical="top"/>
    </xf>
    <xf numFmtId="0" fontId="24" fillId="0" borderId="0" xfId="0" applyFont="1" applyAlignment="1">
      <alignment horizontal="left" vertical="top"/>
    </xf>
    <xf numFmtId="0" fontId="37" fillId="0" borderId="0" xfId="0" applyFont="1" applyAlignment="1">
      <alignment horizontal="left" vertical="top" wrapText="1"/>
    </xf>
    <xf numFmtId="0" fontId="17" fillId="8" borderId="4" xfId="0" applyFont="1" applyFill="1" applyBorder="1" applyAlignment="1">
      <alignment horizontal="left" vertical="top" wrapText="1"/>
    </xf>
    <xf numFmtId="0" fontId="16" fillId="8" borderId="4" xfId="0" applyFont="1" applyFill="1" applyBorder="1" applyAlignment="1">
      <alignment horizontal="left" vertical="top" wrapText="1"/>
    </xf>
    <xf numFmtId="10" fontId="13" fillId="2" borderId="2" xfId="0" applyNumberFormat="1" applyFont="1" applyFill="1" applyBorder="1" applyAlignment="1">
      <alignment horizontal="left" vertical="top" wrapText="1"/>
    </xf>
    <xf numFmtId="10" fontId="16" fillId="0" borderId="3" xfId="0" applyNumberFormat="1" applyFont="1" applyBorder="1" applyAlignment="1">
      <alignment horizontal="left" vertical="top" wrapText="1"/>
    </xf>
    <xf numFmtId="0" fontId="61" fillId="0" borderId="0" xfId="0" applyFont="1" applyAlignment="1">
      <alignment horizontal="left" vertical="top"/>
    </xf>
    <xf numFmtId="0" fontId="61" fillId="0" borderId="0" xfId="0" applyFont="1" applyAlignment="1">
      <alignment horizontal="left" vertical="top" wrapText="1"/>
    </xf>
    <xf numFmtId="0" fontId="16" fillId="0" borderId="11" xfId="0" applyFont="1" applyBorder="1" applyAlignment="1">
      <alignment horizontal="left" vertical="top" wrapText="1"/>
    </xf>
    <xf numFmtId="0" fontId="48" fillId="19" borderId="5" xfId="0" applyFont="1" applyFill="1" applyBorder="1" applyAlignment="1">
      <alignment wrapText="1"/>
    </xf>
    <xf numFmtId="0" fontId="16" fillId="19" borderId="6" xfId="0" applyFont="1" applyFill="1" applyBorder="1" applyAlignment="1">
      <alignment horizontal="left" vertical="top" wrapText="1"/>
    </xf>
    <xf numFmtId="0" fontId="16" fillId="19" borderId="5" xfId="0" applyFont="1" applyFill="1" applyBorder="1" applyAlignment="1">
      <alignment horizontal="left" vertical="top" wrapText="1"/>
    </xf>
    <xf numFmtId="0" fontId="61" fillId="19" borderId="0" xfId="0" applyFont="1" applyFill="1"/>
    <xf numFmtId="0" fontId="0" fillId="19" borderId="0" xfId="0" applyFill="1"/>
    <xf numFmtId="0" fontId="0" fillId="19" borderId="0" xfId="0" applyFill="1" applyAlignment="1">
      <alignment wrapText="1"/>
    </xf>
    <xf numFmtId="0" fontId="48" fillId="19" borderId="0" xfId="0" applyFont="1" applyFill="1"/>
    <xf numFmtId="0" fontId="43" fillId="0" borderId="0" xfId="0" applyFont="1" applyAlignment="1">
      <alignment wrapText="1"/>
    </xf>
    <xf numFmtId="0" fontId="72" fillId="0" borderId="0" xfId="0" applyFont="1" applyAlignment="1">
      <alignment wrapText="1"/>
    </xf>
    <xf numFmtId="0" fontId="73" fillId="0" borderId="0" xfId="0" applyFont="1" applyAlignment="1">
      <alignment wrapText="1"/>
    </xf>
    <xf numFmtId="0" fontId="58" fillId="0" borderId="0" xfId="0" applyFont="1" applyAlignment="1">
      <alignment wrapText="1"/>
    </xf>
    <xf numFmtId="0" fontId="17" fillId="8" borderId="8" xfId="0" quotePrefix="1" applyFont="1" applyFill="1" applyBorder="1" applyAlignment="1">
      <alignment horizontal="left" vertical="top" wrapText="1"/>
    </xf>
    <xf numFmtId="0" fontId="21" fillId="8" borderId="9" xfId="0" quotePrefix="1" applyFont="1" applyFill="1" applyBorder="1" applyAlignment="1">
      <alignment horizontal="left" vertical="top" wrapText="1"/>
    </xf>
    <xf numFmtId="0" fontId="13" fillId="2" borderId="9" xfId="0" applyFont="1" applyFill="1" applyBorder="1" applyAlignment="1">
      <alignment horizontal="left" vertical="top" wrapText="1"/>
    </xf>
    <xf numFmtId="0" fontId="16" fillId="8" borderId="20" xfId="0" applyFont="1" applyFill="1" applyBorder="1" applyAlignment="1">
      <alignment horizontal="left" vertical="top" wrapText="1"/>
    </xf>
    <xf numFmtId="0" fontId="13" fillId="2" borderId="8" xfId="0" applyFont="1" applyFill="1" applyBorder="1" applyAlignment="1">
      <alignment horizontal="left" vertical="top" wrapText="1"/>
    </xf>
    <xf numFmtId="0" fontId="30" fillId="0" borderId="0" xfId="0" applyFont="1"/>
    <xf numFmtId="0" fontId="14" fillId="0" borderId="0" xfId="0" applyFont="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left" vertical="top" wrapText="1"/>
    </xf>
    <xf numFmtId="0" fontId="17" fillId="0" borderId="0" xfId="0" quotePrefix="1" applyFont="1" applyAlignment="1">
      <alignment horizontal="left" vertical="top" wrapText="1"/>
    </xf>
    <xf numFmtId="0" fontId="21" fillId="0" borderId="0" xfId="0" quotePrefix="1" applyFont="1" applyAlignment="1">
      <alignment horizontal="left" vertical="top" wrapText="1"/>
    </xf>
    <xf numFmtId="9" fontId="0" fillId="0" borderId="0" xfId="0" applyNumberFormat="1" applyAlignment="1">
      <alignment horizontal="left" vertical="top"/>
    </xf>
    <xf numFmtId="9" fontId="0" fillId="23" borderId="0" xfId="0" applyNumberFormat="1" applyFill="1" applyAlignment="1">
      <alignment horizontal="left" vertical="top"/>
    </xf>
    <xf numFmtId="0" fontId="0" fillId="23" borderId="0" xfId="0" applyFill="1" applyAlignment="1">
      <alignment horizontal="left" vertical="top"/>
    </xf>
    <xf numFmtId="0" fontId="18" fillId="0" borderId="0" xfId="0" applyFont="1" applyAlignment="1">
      <alignment horizontal="left" vertical="top"/>
    </xf>
    <xf numFmtId="0" fontId="70" fillId="0" borderId="13" xfId="0" applyFont="1" applyBorder="1"/>
    <xf numFmtId="9" fontId="18" fillId="0" borderId="0" xfId="0" applyNumberFormat="1" applyFont="1" applyAlignment="1">
      <alignment horizontal="left" vertical="top"/>
    </xf>
    <xf numFmtId="10" fontId="0" fillId="0" borderId="0" xfId="0" applyNumberFormat="1" applyAlignment="1">
      <alignment wrapText="1"/>
    </xf>
    <xf numFmtId="0" fontId="65" fillId="0" borderId="0" xfId="0" applyFont="1" applyAlignment="1">
      <alignment wrapText="1"/>
    </xf>
    <xf numFmtId="0" fontId="74" fillId="0" borderId="0" xfId="1"/>
    <xf numFmtId="0" fontId="77" fillId="0" borderId="5" xfId="0" applyFont="1" applyBorder="1" applyAlignment="1">
      <alignment horizontal="left" vertical="top" wrapText="1"/>
    </xf>
    <xf numFmtId="10" fontId="77" fillId="0" borderId="6" xfId="0" applyNumberFormat="1" applyFont="1" applyBorder="1" applyAlignment="1">
      <alignment horizontal="left" vertical="top" wrapText="1"/>
    </xf>
    <xf numFmtId="0" fontId="77" fillId="0" borderId="0" xfId="0" applyFont="1" applyAlignment="1">
      <alignment horizontal="left" vertical="top" wrapText="1"/>
    </xf>
    <xf numFmtId="0" fontId="75" fillId="24" borderId="13" xfId="3" applyFont="1" applyBorder="1" applyAlignment="1">
      <alignment horizontal="center" vertical="center" wrapText="1"/>
    </xf>
    <xf numFmtId="10" fontId="75" fillId="24" borderId="13" xfId="3" applyNumberFormat="1" applyFont="1" applyBorder="1" applyAlignment="1">
      <alignment horizontal="center" vertical="center" wrapText="1"/>
    </xf>
    <xf numFmtId="0" fontId="75" fillId="24" borderId="13" xfId="3" applyFont="1" applyBorder="1" applyAlignment="1">
      <alignment horizontal="center" vertical="center"/>
    </xf>
    <xf numFmtId="0" fontId="75" fillId="24" borderId="0" xfId="3" applyFont="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2" fillId="13" borderId="13" xfId="0" applyFont="1" applyFill="1" applyBorder="1" applyAlignment="1">
      <alignment horizontal="left" vertical="top" wrapText="1"/>
    </xf>
    <xf numFmtId="10" fontId="12" fillId="13" borderId="13" xfId="0" applyNumberFormat="1" applyFont="1" applyFill="1" applyBorder="1" applyAlignment="1">
      <alignment horizontal="left" vertical="top" wrapText="1"/>
    </xf>
    <xf numFmtId="0" fontId="12" fillId="13" borderId="13" xfId="0" quotePrefix="1" applyFont="1" applyFill="1" applyBorder="1" applyAlignment="1">
      <alignment horizontal="left" vertical="top" wrapText="1"/>
    </xf>
    <xf numFmtId="10" fontId="12" fillId="0" borderId="15" xfId="0" applyNumberFormat="1" applyFont="1" applyBorder="1" applyAlignment="1">
      <alignment horizontal="left" vertical="top" wrapText="1"/>
    </xf>
    <xf numFmtId="10" fontId="12" fillId="0" borderId="13" xfId="0" applyNumberFormat="1" applyFont="1" applyBorder="1" applyAlignment="1">
      <alignment horizontal="left" vertical="top" wrapText="1"/>
    </xf>
    <xf numFmtId="0" fontId="79" fillId="10" borderId="13"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80" fillId="2" borderId="13" xfId="0" applyFont="1" applyFill="1" applyBorder="1" applyAlignment="1">
      <alignment horizontal="center" vertical="center" wrapText="1"/>
    </xf>
    <xf numFmtId="10" fontId="80" fillId="2" borderId="13" xfId="0" applyNumberFormat="1" applyFont="1" applyFill="1" applyBorder="1" applyAlignment="1">
      <alignment horizontal="center" vertical="center" wrapText="1"/>
    </xf>
    <xf numFmtId="0" fontId="79" fillId="3" borderId="13" xfId="0" applyFont="1" applyFill="1" applyBorder="1" applyAlignment="1">
      <alignment horizontal="center" vertical="center" wrapText="1"/>
    </xf>
    <xf numFmtId="0" fontId="79" fillId="4" borderId="13" xfId="0" applyFont="1" applyFill="1" applyBorder="1" applyAlignment="1">
      <alignment horizontal="center" vertical="center" wrapText="1"/>
    </xf>
    <xf numFmtId="0" fontId="79" fillId="5" borderId="13" xfId="0" applyFont="1" applyFill="1" applyBorder="1" applyAlignment="1">
      <alignment horizontal="center" vertical="center" wrapText="1"/>
    </xf>
    <xf numFmtId="0" fontId="79" fillId="6" borderId="13" xfId="0" applyFont="1" applyFill="1" applyBorder="1" applyAlignment="1">
      <alignment horizontal="center" vertical="center" wrapText="1"/>
    </xf>
    <xf numFmtId="0" fontId="12" fillId="13" borderId="13" xfId="0" applyFont="1" applyFill="1" applyBorder="1" applyAlignment="1">
      <alignment horizontal="left" vertical="top"/>
    </xf>
    <xf numFmtId="0" fontId="12" fillId="13" borderId="0" xfId="0" applyFont="1" applyFill="1" applyAlignment="1">
      <alignment horizontal="left" vertical="top"/>
    </xf>
    <xf numFmtId="0" fontId="77" fillId="25" borderId="1" xfId="0" applyFont="1" applyFill="1" applyBorder="1" applyAlignment="1">
      <alignment vertical="top" wrapText="1"/>
    </xf>
    <xf numFmtId="0" fontId="77" fillId="0" borderId="1" xfId="0" applyFont="1" applyBorder="1" applyAlignment="1">
      <alignment vertical="top" wrapText="1"/>
    </xf>
    <xf numFmtId="0" fontId="75" fillId="11" borderId="13" xfId="0" applyFont="1" applyFill="1" applyBorder="1" applyAlignment="1">
      <alignment horizontal="center" vertical="center" wrapText="1"/>
    </xf>
    <xf numFmtId="10" fontId="75" fillId="11" borderId="13" xfId="0" applyNumberFormat="1" applyFont="1" applyFill="1" applyBorder="1" applyAlignment="1">
      <alignment horizontal="center" vertical="center" wrapText="1"/>
    </xf>
    <xf numFmtId="0" fontId="76" fillId="0" borderId="13" xfId="0" applyFont="1" applyBorder="1" applyAlignment="1">
      <alignment horizontal="center" vertical="center"/>
    </xf>
    <xf numFmtId="0" fontId="76" fillId="0" borderId="0" xfId="0" applyFont="1" applyAlignment="1">
      <alignment horizontal="center" vertical="center"/>
    </xf>
    <xf numFmtId="0" fontId="78" fillId="13" borderId="13" xfId="0" applyFont="1" applyFill="1" applyBorder="1" applyAlignment="1">
      <alignment horizontal="left" vertical="top"/>
    </xf>
    <xf numFmtId="0" fontId="78" fillId="13" borderId="0" xfId="0" applyFont="1" applyFill="1" applyAlignment="1">
      <alignment horizontal="left" vertical="top"/>
    </xf>
    <xf numFmtId="0" fontId="12" fillId="0" borderId="13" xfId="0" applyFont="1" applyBorder="1" applyAlignment="1">
      <alignment horizontal="left" vertical="top"/>
    </xf>
    <xf numFmtId="0" fontId="77" fillId="0" borderId="13" xfId="0" applyFont="1" applyBorder="1" applyAlignment="1">
      <alignment horizontal="left" vertical="top" wrapText="1"/>
    </xf>
    <xf numFmtId="10" fontId="77" fillId="0" borderId="13" xfId="0" applyNumberFormat="1" applyFont="1" applyBorder="1" applyAlignment="1">
      <alignment horizontal="left" vertical="top" wrapText="1"/>
    </xf>
    <xf numFmtId="0" fontId="11" fillId="0" borderId="13" xfId="0" applyFont="1" applyBorder="1" applyAlignment="1">
      <alignment horizontal="left" vertical="top" wrapText="1"/>
    </xf>
    <xf numFmtId="0" fontId="77" fillId="0" borderId="15" xfId="0" applyFont="1" applyBorder="1" applyAlignment="1">
      <alignment horizontal="left" vertical="top" wrapText="1"/>
    </xf>
    <xf numFmtId="0" fontId="11" fillId="0" borderId="21" xfId="2" applyFont="1" applyBorder="1" applyAlignment="1" applyProtection="1">
      <alignment horizontal="left" vertical="top" wrapText="1" readingOrder="1"/>
      <protection locked="0"/>
    </xf>
    <xf numFmtId="9" fontId="11" fillId="0" borderId="21" xfId="2" applyNumberFormat="1" applyFont="1" applyBorder="1" applyAlignment="1" applyProtection="1">
      <alignment horizontal="left" vertical="top" wrapText="1" readingOrder="1"/>
      <protection locked="0"/>
    </xf>
    <xf numFmtId="0" fontId="11" fillId="0" borderId="1" xfId="0" applyFont="1" applyBorder="1" applyAlignment="1">
      <alignment horizontal="left" vertical="top" wrapText="1"/>
    </xf>
    <xf numFmtId="10" fontId="77" fillId="0" borderId="15" xfId="0" applyNumberFormat="1" applyFont="1" applyBorder="1" applyAlignment="1">
      <alignment horizontal="left" vertical="top" wrapText="1"/>
    </xf>
    <xf numFmtId="0" fontId="10" fillId="0" borderId="0" xfId="0" applyFont="1" applyAlignment="1">
      <alignment horizontal="left" vertical="top"/>
    </xf>
    <xf numFmtId="0" fontId="9" fillId="0" borderId="15" xfId="0" applyFont="1" applyBorder="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13" xfId="0" applyFont="1" applyBorder="1" applyAlignment="1">
      <alignment horizontal="left" vertical="top" wrapText="1"/>
    </xf>
    <xf numFmtId="0" fontId="8" fillId="0" borderId="17" xfId="0" applyFont="1" applyBorder="1" applyAlignment="1">
      <alignment horizontal="left" vertical="top" wrapText="1"/>
    </xf>
    <xf numFmtId="0" fontId="77" fillId="0" borderId="1" xfId="0" applyFont="1" applyBorder="1" applyAlignment="1">
      <alignment horizontal="left" vertical="top" wrapText="1"/>
    </xf>
    <xf numFmtId="0" fontId="7" fillId="13"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21" xfId="2" applyFont="1" applyBorder="1" applyAlignment="1" applyProtection="1">
      <alignment horizontal="left" vertical="top" wrapText="1" readingOrder="1"/>
      <protection locked="0"/>
    </xf>
    <xf numFmtId="9" fontId="7" fillId="0" borderId="21" xfId="2" applyNumberFormat="1" applyFont="1" applyBorder="1" applyAlignment="1" applyProtection="1">
      <alignment horizontal="left" vertical="top" wrapText="1" readingOrder="1"/>
      <protection locked="0"/>
    </xf>
    <xf numFmtId="0" fontId="7" fillId="0" borderId="0" xfId="0" applyFont="1" applyAlignment="1">
      <alignment horizontal="left" vertical="top"/>
    </xf>
    <xf numFmtId="0" fontId="6" fillId="0" borderId="13" xfId="0" applyFont="1" applyBorder="1" applyAlignment="1">
      <alignment horizontal="center" vertical="center"/>
    </xf>
    <xf numFmtId="0" fontId="6" fillId="0" borderId="0" xfId="0" applyFont="1" applyAlignment="1">
      <alignment horizontal="center" vertical="center"/>
    </xf>
    <xf numFmtId="0" fontId="6" fillId="13" borderId="13"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5" xfId="0" applyFont="1" applyBorder="1" applyAlignment="1">
      <alignment horizontal="left" vertical="top" wrapText="1"/>
    </xf>
    <xf numFmtId="10" fontId="6" fillId="13" borderId="13" xfId="0" applyNumberFormat="1" applyFont="1" applyFill="1" applyBorder="1" applyAlignment="1">
      <alignment horizontal="left" vertical="top" wrapText="1"/>
    </xf>
    <xf numFmtId="0" fontId="6" fillId="13" borderId="13" xfId="0" quotePrefix="1" applyFont="1" applyFill="1" applyBorder="1" applyAlignment="1">
      <alignment horizontal="left" vertical="top" wrapText="1"/>
    </xf>
    <xf numFmtId="0" fontId="6" fillId="13" borderId="13" xfId="0" applyFont="1" applyFill="1" applyBorder="1" applyAlignment="1">
      <alignment horizontal="left" vertical="top"/>
    </xf>
    <xf numFmtId="0" fontId="6" fillId="13" borderId="0" xfId="0" applyFont="1" applyFill="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10" fontId="6" fillId="0" borderId="15" xfId="0" applyNumberFormat="1"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xf>
    <xf numFmtId="0" fontId="6" fillId="0" borderId="21" xfId="2" applyFont="1" applyBorder="1" applyAlignment="1" applyProtection="1">
      <alignment horizontal="left" vertical="top" wrapText="1" readingOrder="1"/>
      <protection locked="0"/>
    </xf>
    <xf numFmtId="9" fontId="6" fillId="0" borderId="21" xfId="2" applyNumberFormat="1" applyFont="1" applyBorder="1" applyAlignment="1" applyProtection="1">
      <alignment horizontal="left" vertical="top" wrapText="1" readingOrder="1"/>
      <protection locked="0"/>
    </xf>
    <xf numFmtId="0" fontId="0" fillId="0" borderId="1" xfId="0" applyBorder="1" applyAlignment="1">
      <alignment horizontal="left" vertical="top" wrapText="1"/>
    </xf>
    <xf numFmtId="10" fontId="6" fillId="0" borderId="3" xfId="0" applyNumberFormat="1" applyFont="1" applyBorder="1" applyAlignment="1">
      <alignment horizontal="left" vertical="top" wrapText="1"/>
    </xf>
    <xf numFmtId="10" fontId="6" fillId="0" borderId="13" xfId="0" applyNumberFormat="1"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2" fillId="13" borderId="13" xfId="0" applyFont="1" applyFill="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10" fontId="2" fillId="0" borderId="3" xfId="0" applyNumberFormat="1" applyFont="1" applyBorder="1" applyAlignment="1">
      <alignment horizontal="left" vertical="top" wrapText="1"/>
    </xf>
    <xf numFmtId="0" fontId="48" fillId="0" borderId="11" xfId="0" applyFont="1" applyBorder="1" applyAlignment="1">
      <alignment wrapText="1"/>
    </xf>
    <xf numFmtId="0" fontId="48" fillId="0" borderId="5" xfId="0" applyFont="1" applyBorder="1" applyAlignment="1">
      <alignment wrapText="1"/>
    </xf>
    <xf numFmtId="0" fontId="79" fillId="10" borderId="13" xfId="0" applyFont="1" applyFill="1" applyBorder="1" applyAlignment="1">
      <alignment horizontal="center" vertical="center" wrapText="1"/>
    </xf>
    <xf numFmtId="0" fontId="80" fillId="2" borderId="13" xfId="0" applyFont="1" applyFill="1" applyBorder="1" applyAlignment="1">
      <alignment horizontal="center" vertical="center" wrapText="1"/>
    </xf>
    <xf numFmtId="0" fontId="14" fillId="10" borderId="8" xfId="0" applyFont="1" applyFill="1" applyBorder="1" applyAlignment="1">
      <alignment horizontal="left" vertical="top" wrapText="1"/>
    </xf>
    <xf numFmtId="0" fontId="14" fillId="10" borderId="2"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0" xfId="0" applyFont="1" applyFill="1" applyBorder="1" applyAlignment="1">
      <alignment horizontal="left" vertical="top" wrapText="1"/>
    </xf>
    <xf numFmtId="0" fontId="14" fillId="10" borderId="12" xfId="0" applyFont="1" applyFill="1" applyBorder="1" applyAlignment="1">
      <alignment horizontal="left" vertical="top" wrapText="1"/>
    </xf>
    <xf numFmtId="0" fontId="14" fillId="10" borderId="5" xfId="0" applyFont="1" applyFill="1" applyBorder="1" applyAlignment="1">
      <alignment horizontal="left" vertical="top" wrapText="1"/>
    </xf>
    <xf numFmtId="0" fontId="62" fillId="2" borderId="0" xfId="0" applyFont="1" applyFill="1" applyAlignment="1">
      <alignment wrapText="1"/>
    </xf>
    <xf numFmtId="0" fontId="14" fillId="0" borderId="13" xfId="0" applyFont="1" applyBorder="1" applyAlignment="1">
      <alignment vertical="top" wrapText="1"/>
    </xf>
    <xf numFmtId="0" fontId="19" fillId="2" borderId="12" xfId="0" applyFont="1" applyFill="1" applyBorder="1" applyAlignment="1">
      <alignment wrapText="1"/>
    </xf>
    <xf numFmtId="0" fontId="19" fillId="2" borderId="5" xfId="0" applyFont="1" applyFill="1" applyBorder="1" applyAlignment="1">
      <alignment wrapText="1"/>
    </xf>
    <xf numFmtId="0" fontId="19" fillId="2" borderId="10" xfId="0" applyFont="1" applyFill="1" applyBorder="1" applyAlignment="1">
      <alignment wrapText="1"/>
    </xf>
    <xf numFmtId="0" fontId="58" fillId="20" borderId="11" xfId="0" applyFont="1" applyFill="1" applyBorder="1" applyAlignment="1">
      <alignment horizontal="center" wrapText="1"/>
    </xf>
    <xf numFmtId="0" fontId="58" fillId="20" borderId="5" xfId="0" applyFont="1" applyFill="1" applyBorder="1" applyAlignment="1">
      <alignment horizontal="center" wrapText="1"/>
    </xf>
    <xf numFmtId="0" fontId="16" fillId="0" borderId="11" xfId="0" applyFont="1" applyBorder="1" applyAlignment="1">
      <alignment wrapText="1"/>
    </xf>
    <xf numFmtId="0" fontId="16" fillId="0" borderId="5" xfId="0" applyFont="1" applyBorder="1" applyAlignment="1">
      <alignment wrapText="1"/>
    </xf>
    <xf numFmtId="0" fontId="13" fillId="0" borderId="0" xfId="0" applyFont="1" applyAlignment="1">
      <alignment textRotation="90" wrapText="1"/>
    </xf>
    <xf numFmtId="0" fontId="36" fillId="0" borderId="0" xfId="0" applyFont="1" applyAlignment="1">
      <alignment wrapText="1"/>
    </xf>
    <xf numFmtId="0" fontId="14" fillId="0" borderId="0" xfId="0" applyFont="1" applyAlignment="1">
      <alignment wrapText="1"/>
    </xf>
    <xf numFmtId="0" fontId="64" fillId="10" borderId="8" xfId="0" applyFont="1" applyFill="1" applyBorder="1" applyAlignment="1">
      <alignment wrapText="1"/>
    </xf>
    <xf numFmtId="0" fontId="64" fillId="10" borderId="2" xfId="0" applyFont="1" applyFill="1" applyBorder="1" applyAlignment="1">
      <alignment wrapText="1"/>
    </xf>
    <xf numFmtId="0" fontId="66" fillId="2" borderId="11" xfId="0" applyFont="1" applyFill="1" applyBorder="1" applyAlignment="1">
      <alignment wrapText="1"/>
    </xf>
    <xf numFmtId="0" fontId="66" fillId="2" borderId="5" xfId="0" applyFont="1" applyFill="1" applyBorder="1" applyAlignment="1">
      <alignment wrapText="1"/>
    </xf>
    <xf numFmtId="0" fontId="64" fillId="10" borderId="12" xfId="0" applyFont="1" applyFill="1" applyBorder="1" applyAlignment="1">
      <alignment wrapText="1"/>
    </xf>
    <xf numFmtId="0" fontId="64" fillId="10" borderId="5" xfId="0" applyFont="1" applyFill="1" applyBorder="1" applyAlignment="1">
      <alignment wrapText="1"/>
    </xf>
    <xf numFmtId="0" fontId="51" fillId="16" borderId="13" xfId="0" applyFont="1" applyFill="1" applyBorder="1" applyAlignment="1">
      <alignment horizontal="center" vertical="center"/>
    </xf>
    <xf numFmtId="0" fontId="51" fillId="18" borderId="13" xfId="0" applyFont="1" applyFill="1" applyBorder="1" applyAlignment="1">
      <alignment horizontal="center" vertical="center"/>
    </xf>
    <xf numFmtId="0" fontId="0" fillId="0" borderId="7" xfId="0" applyBorder="1" applyAlignment="1">
      <alignment horizontal="left" vertical="top" wrapText="1"/>
    </xf>
    <xf numFmtId="0" fontId="0" fillId="0" borderId="14" xfId="0" applyBorder="1" applyAlignment="1">
      <alignment horizontal="left" vertical="top"/>
    </xf>
    <xf numFmtId="0" fontId="18" fillId="0" borderId="0" xfId="0" applyFont="1" applyAlignment="1">
      <alignment horizontal="center" vertical="center"/>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1" fillId="0" borderId="19" xfId="0" applyFont="1" applyBorder="1" applyAlignment="1">
      <alignment horizontal="left" vertical="top" wrapText="1"/>
    </xf>
    <xf numFmtId="0" fontId="1" fillId="0" borderId="17" xfId="0" applyFont="1" applyBorder="1" applyAlignment="1">
      <alignment horizontal="left" vertical="top" wrapText="1"/>
    </xf>
  </cellXfs>
  <cellStyles count="4">
    <cellStyle name="Accent1" xfId="3" builtinId="29"/>
    <cellStyle name="Hyperlink" xfId="1" builtinId="8"/>
    <cellStyle name="Normal" xfId="0" builtinId="0"/>
    <cellStyle name="Normal 2" xfId="2" xr:uid="{B5BEEB51-F629-4A70-8AAD-8C1B851802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3" Type="http://schemas.openxmlformats.org/officeDocument/2006/relationships/hyperlink" Target="https://interswitch.atlassian.net/wiki/spaces/PSPM/pages/671975386/PI+Report+FY+23+24" TargetMode="External"/><Relationship Id="rId2" Type="http://schemas.openxmlformats.org/officeDocument/2006/relationships/hyperlink" Target="https://www.figma.com/file/8QA81b7OfTlg4MBOy38fYa/Quarter?type=design&amp;node-id=0-1&amp;mode=design&amp;t=lp7eWaHfnEpkm9c0-0" TargetMode="External"/><Relationship Id="rId1" Type="http://schemas.openxmlformats.org/officeDocument/2006/relationships/hyperlink" Target="https://app.powerbi.com/groups/me/apps/d016244e-c85b-4a9f-a89a-b739b718d69a/reports/6614a5b9-98a9-4fd5-ba4e-d1c5f0dad29e/ReportSection97602b2dcb8cff5ebfb8?ctid=d2a96d22-de08-48e1-bc43-78e70d957e83&amp;openReportSource=SubscribeOthers&amp;experience=power-bi&amp;bookmarkGuid=357bff74-e214-4285-a179-7fddf66482a1" TargetMode="External"/><Relationship Id="rId6" Type="http://schemas.openxmlformats.org/officeDocument/2006/relationships/hyperlink" Target="../../../:b:/g/personal/onyinye_onyeagba_interswitchng_com/ETVTv1yLngFCgCerMujv_hYBRY-6uH_CyfOERFjJ_3M9yQ?e=A6HOFx" TargetMode="External"/><Relationship Id="rId5" Type="http://schemas.openxmlformats.org/officeDocument/2006/relationships/hyperlink" Target="../../../:b:/g/personal/onyinye_onyeagba_interswitchng_com/EdrAHcKPLtFBrQzpwZJkgZMBzunz_zitm581x2FAhc3Jjg?e=L3N7eQ" TargetMode="External"/><Relationship Id="rId4" Type="http://schemas.openxmlformats.org/officeDocument/2006/relationships/hyperlink" Target="https://interswitch.atlassian.net/wiki/spaces/PSPM/pages/673941304/Software+Capitalization+Report-+FY+23+2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s://interswitchltd-my.sharepoint.com/:x:/g/personal/ademola_adeniran_interswitchng_com/Ef__SfseaWVDpXFHbDSl6ecBanZ-1yFqM4m1eBnEH6ttgg?e=95x16F" TargetMode="External"/><Relationship Id="rId3" Type="http://schemas.openxmlformats.org/officeDocument/2006/relationships/hyperlink" Target="https://interswitchltd-my.sharepoint.com/:p:/g/personal/mayowa_onaolapo_interswitchng_com/Ee2ewXphyPZGi1UYxuzh5qoBb__Hs8Vijb7Gd8t2pOPbQA?email=ademola.adeniran%40interswitchgroup.com&amp;e=xaqKGJ" TargetMode="External"/><Relationship Id="rId7" Type="http://schemas.openxmlformats.org/officeDocument/2006/relationships/hyperlink" Target="https://www.figma.com/proto/8QA81b7OfTlg4MBOy38fYa/Quarter?page-id=0%3A1&amp;type=design&amp;node-id=869-7452&amp;viewport=13443%2C7716%2C0.28&amp;t=4I7GfK94q0jKtOOi-1&amp;scaling=scale-down&amp;starting-point-node-id=869%3A7452&amp;show-proto-sidebar=1" TargetMode="External"/><Relationship Id="rId2" Type="http://schemas.openxmlformats.org/officeDocument/2006/relationships/hyperlink" Target="https://interswitch.atlassian.net/wiki/spaces/PSPM/pages/673941304/Software+Capitalization+Report-+FY+23+24" TargetMode="External"/><Relationship Id="rId1" Type="http://schemas.openxmlformats.org/officeDocument/2006/relationships/hyperlink" Target="https://interswitchltd-my.sharepoint.com/:p:/g/personal/mayowa_onaolapo_interswitchng_com/EdA-FsXj3cpPkVoJd6FampEB2sipk9-ZqFY5dkR2RcTMug?email=ademola.adeniran%40interswitchgroup.com&amp;e=SRxvgv" TargetMode="External"/><Relationship Id="rId6" Type="http://schemas.openxmlformats.org/officeDocument/2006/relationships/hyperlink" Target="https://interswitch.atlassian.net/wiki/spaces/PSPM/pages/671975386/PI+Report+FY+23+24" TargetMode="External"/><Relationship Id="rId5" Type="http://schemas.openxmlformats.org/officeDocument/2006/relationships/hyperlink" Target="https://app.powerbi.com/groups/me/apps/d016244e-c85b-4a9f-a89a-b739b718d69a/reports/6614a5b9-98a9-4fd5-ba4e-d1c5f0dad29e/ReportSection97602b2dcb8cff5ebfb8?ctid=d2a96d22-de08-48e1-bc43-78e70d957e83&amp;openReportSource=SubscribeOthers&amp;experience=power-bi&amp;bookmarkGuid=357bff74-e214-4285-a179-7fddf66482a1" TargetMode="External"/><Relationship Id="rId4" Type="http://schemas.openxmlformats.org/officeDocument/2006/relationships/hyperlink" Target="https://interswitchltd-my.sharepoint.com/:p:/g/personal/mayowa_onaolapo_interswitchng_com/EXrMXPIZZJVKo18c4ZYYIeUBHg8qnlvjNkwzXCdDr1Z97g?email=ademola.adeniran%40interswitchgroup.com&amp;e=HN5kT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6F41-AFBD-4304-90E9-1CDD9403E5C1}">
  <dimension ref="A1:M23"/>
  <sheetViews>
    <sheetView workbookViewId="0">
      <selection activeCell="B5" sqref="B5"/>
    </sheetView>
  </sheetViews>
  <sheetFormatPr baseColWidth="10" defaultColWidth="8.83203125" defaultRowHeight="15" customHeight="1" x14ac:dyDescent="0.2"/>
  <cols>
    <col min="2" max="2" width="20.5" style="28" customWidth="1"/>
    <col min="3" max="3" width="31.83203125" customWidth="1"/>
    <col min="4" max="4" width="27.1640625" customWidth="1"/>
    <col min="5" max="5" width="12.83203125" customWidth="1"/>
    <col min="6" max="6" width="14.6640625" customWidth="1"/>
    <col min="7" max="7" width="17.83203125" customWidth="1"/>
    <col min="8" max="8" width="22.1640625" customWidth="1"/>
    <col min="9" max="9" width="13.5" customWidth="1"/>
    <col min="10" max="10" width="13.6640625" customWidth="1"/>
    <col min="11" max="11" width="16.1640625" customWidth="1"/>
    <col min="12" max="12" width="19" customWidth="1"/>
  </cols>
  <sheetData>
    <row r="1" spans="1:11" ht="11.25" customHeight="1" x14ac:dyDescent="0.2">
      <c r="A1" s="124" t="s">
        <v>0</v>
      </c>
      <c r="B1" s="126" t="s">
        <v>1</v>
      </c>
      <c r="C1" s="126" t="s">
        <v>2</v>
      </c>
      <c r="D1" s="125" t="s">
        <v>3</v>
      </c>
      <c r="E1" s="125" t="s">
        <v>4</v>
      </c>
      <c r="F1" s="125" t="s">
        <v>5</v>
      </c>
      <c r="G1" s="125" t="s">
        <v>6</v>
      </c>
      <c r="H1" s="126" t="s">
        <v>7</v>
      </c>
      <c r="I1" s="126" t="s">
        <v>8</v>
      </c>
      <c r="J1" s="126" t="s">
        <v>9</v>
      </c>
      <c r="K1" s="90"/>
    </row>
    <row r="2" spans="1:11" ht="58.5" customHeight="1" x14ac:dyDescent="0.2">
      <c r="A2" s="427" t="s">
        <v>10</v>
      </c>
      <c r="B2" s="427" t="s">
        <v>11</v>
      </c>
      <c r="C2" s="127" t="s">
        <v>12</v>
      </c>
      <c r="D2" s="128" t="s">
        <v>13</v>
      </c>
      <c r="E2" s="129" t="s">
        <v>14</v>
      </c>
      <c r="F2" s="130" t="s">
        <v>15</v>
      </c>
      <c r="G2" s="130" t="s">
        <v>15</v>
      </c>
      <c r="H2" s="135" t="s">
        <v>16</v>
      </c>
      <c r="I2" s="130" t="s">
        <v>14</v>
      </c>
      <c r="J2" s="132" t="s">
        <v>17</v>
      </c>
      <c r="K2" s="90"/>
    </row>
    <row r="3" spans="1:11" ht="77.25" customHeight="1" x14ac:dyDescent="0.2">
      <c r="A3" s="428"/>
      <c r="B3" s="428"/>
      <c r="C3" s="127" t="s">
        <v>18</v>
      </c>
      <c r="D3" s="128" t="s">
        <v>19</v>
      </c>
      <c r="E3" s="129" t="s">
        <v>14</v>
      </c>
      <c r="F3" s="130" t="s">
        <v>15</v>
      </c>
      <c r="G3" s="130" t="s">
        <v>15</v>
      </c>
      <c r="H3" s="135" t="s">
        <v>20</v>
      </c>
      <c r="I3" s="130" t="s">
        <v>14</v>
      </c>
      <c r="J3" s="132" t="s">
        <v>21</v>
      </c>
      <c r="K3" s="90"/>
    </row>
    <row r="4" spans="1:11" ht="59.25" customHeight="1" x14ac:dyDescent="0.2">
      <c r="A4" s="427" t="s">
        <v>14</v>
      </c>
      <c r="B4" s="132" t="s">
        <v>22</v>
      </c>
      <c r="C4" s="133" t="s">
        <v>23</v>
      </c>
      <c r="D4" s="133" t="s">
        <v>24</v>
      </c>
      <c r="E4" s="130" t="s">
        <v>14</v>
      </c>
      <c r="F4" s="130" t="s">
        <v>15</v>
      </c>
      <c r="G4" s="130" t="s">
        <v>14</v>
      </c>
      <c r="H4" s="131" t="s">
        <v>25</v>
      </c>
      <c r="I4" s="130" t="s">
        <v>14</v>
      </c>
      <c r="J4" s="132" t="s">
        <v>26</v>
      </c>
      <c r="K4" s="91"/>
    </row>
    <row r="5" spans="1:11" ht="66.75" customHeight="1" x14ac:dyDescent="0.2">
      <c r="A5" s="427"/>
      <c r="B5" s="127" t="s">
        <v>27</v>
      </c>
      <c r="C5" s="127" t="s">
        <v>28</v>
      </c>
      <c r="D5" s="128" t="s">
        <v>13</v>
      </c>
      <c r="E5" s="129" t="s">
        <v>14</v>
      </c>
      <c r="F5" s="130" t="s">
        <v>14</v>
      </c>
      <c r="G5" s="130" t="s">
        <v>15</v>
      </c>
      <c r="H5" s="132" t="s">
        <v>29</v>
      </c>
      <c r="I5" s="130" t="s">
        <v>14</v>
      </c>
      <c r="J5" s="132" t="s">
        <v>30</v>
      </c>
      <c r="K5" s="26"/>
    </row>
    <row r="6" spans="1:11" ht="82.5" customHeight="1" x14ac:dyDescent="0.2">
      <c r="A6" s="427"/>
      <c r="B6" s="133" t="s">
        <v>31</v>
      </c>
      <c r="C6" s="133" t="s">
        <v>32</v>
      </c>
      <c r="D6" s="133">
        <v>0.75</v>
      </c>
      <c r="E6" s="130" t="s">
        <v>14</v>
      </c>
      <c r="F6" s="130" t="s">
        <v>14</v>
      </c>
      <c r="G6" s="130" t="s">
        <v>14</v>
      </c>
      <c r="H6" s="132" t="s">
        <v>33</v>
      </c>
      <c r="I6" s="130" t="s">
        <v>14</v>
      </c>
      <c r="J6" s="132" t="s">
        <v>33</v>
      </c>
      <c r="K6" s="17"/>
    </row>
    <row r="7" spans="1:11" ht="33" customHeight="1" x14ac:dyDescent="0.2">
      <c r="A7" s="428"/>
      <c r="B7" s="132" t="s">
        <v>31</v>
      </c>
      <c r="C7" s="132" t="s">
        <v>34</v>
      </c>
      <c r="D7" s="132" t="s">
        <v>35</v>
      </c>
      <c r="E7" s="130" t="s">
        <v>14</v>
      </c>
      <c r="F7" s="130" t="s">
        <v>14</v>
      </c>
      <c r="G7" s="130" t="s">
        <v>14</v>
      </c>
      <c r="H7" s="132" t="s">
        <v>33</v>
      </c>
      <c r="I7" s="130" t="s">
        <v>14</v>
      </c>
      <c r="J7" s="132" t="s">
        <v>33</v>
      </c>
      <c r="K7" s="94"/>
    </row>
    <row r="8" spans="1:11" s="97" customFormat="1" ht="97.5" customHeight="1" x14ac:dyDescent="0.15">
      <c r="A8" s="427" t="s">
        <v>36</v>
      </c>
      <c r="B8" s="132" t="s">
        <v>37</v>
      </c>
      <c r="C8" s="132" t="s">
        <v>38</v>
      </c>
      <c r="D8" s="132" t="s">
        <v>39</v>
      </c>
      <c r="E8" s="130" t="s">
        <v>14</v>
      </c>
      <c r="F8" s="130" t="s">
        <v>14</v>
      </c>
      <c r="G8" s="130" t="s">
        <v>15</v>
      </c>
      <c r="H8" s="135" t="s">
        <v>40</v>
      </c>
      <c r="I8" s="130" t="s">
        <v>14</v>
      </c>
      <c r="J8" s="132" t="s">
        <v>41</v>
      </c>
      <c r="K8" s="26"/>
    </row>
    <row r="9" spans="1:11" s="99" customFormat="1" ht="141" customHeight="1" x14ac:dyDescent="0.15">
      <c r="A9" s="427"/>
      <c r="B9" s="132" t="s">
        <v>42</v>
      </c>
      <c r="C9" s="132" t="s">
        <v>43</v>
      </c>
      <c r="D9" s="132" t="s">
        <v>44</v>
      </c>
      <c r="E9" s="130" t="s">
        <v>14</v>
      </c>
      <c r="F9" s="130" t="s">
        <v>14</v>
      </c>
      <c r="G9" s="130" t="s">
        <v>15</v>
      </c>
      <c r="H9" s="135" t="s">
        <v>45</v>
      </c>
      <c r="I9" s="130" t="s">
        <v>14</v>
      </c>
      <c r="J9" s="132" t="s">
        <v>46</v>
      </c>
      <c r="K9" s="64"/>
    </row>
    <row r="10" spans="1:11" s="97" customFormat="1" ht="99.75" customHeight="1" x14ac:dyDescent="0.15">
      <c r="A10" s="428"/>
      <c r="B10" s="132" t="s">
        <v>27</v>
      </c>
      <c r="C10" s="132" t="s">
        <v>47</v>
      </c>
      <c r="D10" s="132" t="s">
        <v>48</v>
      </c>
      <c r="E10" s="130" t="s">
        <v>14</v>
      </c>
      <c r="F10" s="130" t="s">
        <v>15</v>
      </c>
      <c r="G10" s="130" t="s">
        <v>14</v>
      </c>
      <c r="H10" s="132" t="s">
        <v>20</v>
      </c>
      <c r="I10" s="130" t="s">
        <v>14</v>
      </c>
      <c r="J10" s="132" t="s">
        <v>49</v>
      </c>
      <c r="K10" s="22"/>
    </row>
    <row r="11" spans="1:11" s="97" customFormat="1" ht="43.5" customHeight="1" x14ac:dyDescent="0.15">
      <c r="A11" s="26"/>
      <c r="B11" s="17"/>
      <c r="C11" s="17"/>
      <c r="D11" s="17"/>
      <c r="E11" s="72"/>
      <c r="F11" s="76"/>
      <c r="G11" s="17"/>
      <c r="H11" s="22"/>
      <c r="I11" s="77"/>
      <c r="J11" s="17"/>
      <c r="K11" s="17"/>
    </row>
    <row r="12" spans="1:11" ht="16" x14ac:dyDescent="0.2">
      <c r="A12" s="94"/>
      <c r="B12" s="94"/>
      <c r="C12" s="94"/>
      <c r="D12" s="94"/>
      <c r="E12" s="95"/>
      <c r="F12" s="94"/>
      <c r="G12" s="96"/>
      <c r="H12" s="96"/>
      <c r="I12" s="96"/>
      <c r="J12" s="96"/>
      <c r="K12" s="96"/>
    </row>
    <row r="13" spans="1:11" x14ac:dyDescent="0.2">
      <c r="A13" s="26"/>
      <c r="B13" s="41"/>
      <c r="C13" s="41"/>
      <c r="D13" s="26"/>
      <c r="E13" s="73"/>
      <c r="F13" s="26"/>
      <c r="G13" s="26"/>
      <c r="H13" s="26"/>
      <c r="I13" s="74"/>
      <c r="J13" s="26"/>
      <c r="K13" s="26"/>
    </row>
    <row r="14" spans="1:11" x14ac:dyDescent="0.2">
      <c r="A14" s="26"/>
      <c r="B14" s="17"/>
      <c r="C14" s="17"/>
      <c r="D14" s="26"/>
      <c r="E14" s="73"/>
      <c r="F14" s="26"/>
      <c r="G14" s="26"/>
      <c r="H14" s="26"/>
      <c r="I14" s="26"/>
      <c r="J14" s="26"/>
      <c r="K14" s="26"/>
    </row>
    <row r="15" spans="1:11" x14ac:dyDescent="0.2">
      <c r="A15" s="26"/>
      <c r="B15" s="26"/>
      <c r="C15" s="26"/>
      <c r="D15" s="41"/>
      <c r="E15" s="73"/>
      <c r="F15" s="74"/>
      <c r="G15" s="38"/>
      <c r="H15" s="38"/>
      <c r="I15" s="41"/>
      <c r="J15" s="38"/>
      <c r="K15" s="38"/>
    </row>
    <row r="16" spans="1:11" ht="18" x14ac:dyDescent="0.2">
      <c r="A16" s="100"/>
      <c r="B16" s="100"/>
      <c r="C16" s="94"/>
      <c r="D16" s="94"/>
      <c r="E16" s="101"/>
      <c r="F16" s="100"/>
      <c r="G16" s="100"/>
      <c r="H16" s="100"/>
      <c r="I16" s="102"/>
      <c r="J16" s="100"/>
      <c r="K16" s="100"/>
    </row>
    <row r="17" spans="1:13" s="61" customFormat="1" ht="90" customHeight="1" x14ac:dyDescent="0.15">
      <c r="A17" s="26"/>
      <c r="B17" s="26"/>
      <c r="C17" s="26"/>
      <c r="D17" s="26"/>
      <c r="E17" s="103"/>
      <c r="H17" s="104"/>
      <c r="I17" s="104"/>
      <c r="J17" s="104"/>
      <c r="K17" s="26"/>
    </row>
    <row r="18" spans="1:13" x14ac:dyDescent="0.2">
      <c r="A18" s="41"/>
      <c r="B18" s="17"/>
      <c r="C18" s="26"/>
      <c r="D18" s="105"/>
      <c r="E18" s="106"/>
      <c r="F18" s="65"/>
      <c r="G18" s="65"/>
      <c r="H18" s="65"/>
      <c r="I18" s="65"/>
      <c r="J18" s="66"/>
      <c r="K18" s="64"/>
      <c r="M18" s="65"/>
    </row>
    <row r="19" spans="1:13" x14ac:dyDescent="0.2">
      <c r="A19" s="91"/>
      <c r="B19" s="91"/>
      <c r="C19" s="91"/>
      <c r="D19" s="91"/>
      <c r="E19" s="92"/>
      <c r="F19" s="91"/>
      <c r="G19" s="91"/>
      <c r="H19" s="91"/>
      <c r="I19" s="91"/>
      <c r="J19" s="91"/>
      <c r="K19" s="91"/>
    </row>
    <row r="20" spans="1:13" x14ac:dyDescent="0.2">
      <c r="A20" s="26"/>
      <c r="B20" s="41"/>
      <c r="C20" s="41"/>
      <c r="D20" s="41"/>
      <c r="E20" s="73"/>
      <c r="F20" s="41"/>
      <c r="G20" s="38"/>
      <c r="H20" s="38"/>
      <c r="I20" s="41"/>
      <c r="J20" s="38"/>
      <c r="K20" s="38"/>
    </row>
    <row r="21" spans="1:13" x14ac:dyDescent="0.2">
      <c r="A21" s="26"/>
      <c r="B21" s="41"/>
      <c r="C21" s="68"/>
      <c r="D21" s="41"/>
      <c r="E21" s="73"/>
      <c r="F21" s="41"/>
      <c r="G21" s="38"/>
      <c r="H21" s="38"/>
      <c r="I21" s="41"/>
      <c r="J21" s="38"/>
      <c r="K21" s="38"/>
    </row>
    <row r="22" spans="1:13" x14ac:dyDescent="0.2"/>
    <row r="23" spans="1:13" x14ac:dyDescent="0.2"/>
  </sheetData>
  <mergeCells count="4">
    <mergeCell ref="A2:A3"/>
    <mergeCell ref="B2:B3"/>
    <mergeCell ref="A4:A7"/>
    <mergeCell ref="A8:A10"/>
  </mergeCells>
  <pageMargins left="0.7" right="0.7" top="0.75" bottom="0.75" header="0.3" footer="0.3"/>
  <pageSetup paperSize="9" orientation="portrait"/>
  <headerFooter>
    <oddHeader>&amp;R&amp;"Calibri"&amp;12&amp;K000000Interswitch - INTERNAL&amp;1#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CFF7-8503-4741-8D22-49531F9775F8}">
  <dimension ref="A1:AB28"/>
  <sheetViews>
    <sheetView topLeftCell="F5" workbookViewId="0">
      <selection activeCell="F5" sqref="F5"/>
    </sheetView>
  </sheetViews>
  <sheetFormatPr baseColWidth="10" defaultColWidth="8.83203125" defaultRowHeight="15" x14ac:dyDescent="0.2"/>
  <cols>
    <col min="2" max="2" width="20.83203125" customWidth="1"/>
    <col min="3" max="3" width="21.83203125" customWidth="1"/>
    <col min="4" max="4" width="21.1640625" customWidth="1"/>
    <col min="5" max="5" width="29.1640625" customWidth="1"/>
    <col min="6" max="6" width="21.1640625" customWidth="1"/>
    <col min="7" max="7" width="18.5" customWidth="1"/>
    <col min="8" max="8" width="18.83203125" customWidth="1"/>
    <col min="9" max="9" width="22.33203125" customWidth="1"/>
    <col min="10" max="10" width="23.5" customWidth="1"/>
    <col min="11" max="11" width="23.33203125" customWidth="1"/>
    <col min="12" max="12" width="29.5" customWidth="1"/>
  </cols>
  <sheetData>
    <row r="1" spans="1:28" ht="16" x14ac:dyDescent="0.2">
      <c r="C1" s="163" t="s">
        <v>0</v>
      </c>
      <c r="D1" s="164" t="s">
        <v>1</v>
      </c>
      <c r="E1" s="164" t="s">
        <v>2</v>
      </c>
      <c r="F1" s="164" t="s">
        <v>3</v>
      </c>
      <c r="G1" s="164" t="s">
        <v>4</v>
      </c>
      <c r="H1" s="164" t="s">
        <v>5</v>
      </c>
      <c r="I1" s="164" t="s">
        <v>6</v>
      </c>
      <c r="J1" s="164" t="s">
        <v>7</v>
      </c>
      <c r="K1" s="165" t="s">
        <v>8</v>
      </c>
      <c r="L1" s="164" t="s">
        <v>9</v>
      </c>
    </row>
    <row r="2" spans="1:28" ht="43" x14ac:dyDescent="0.2">
      <c r="A2" s="69"/>
      <c r="B2" s="69"/>
      <c r="C2" s="442" t="s">
        <v>10</v>
      </c>
      <c r="D2" s="444" t="s">
        <v>11</v>
      </c>
      <c r="E2" s="166" t="s">
        <v>408</v>
      </c>
      <c r="F2" s="166" t="s">
        <v>409</v>
      </c>
      <c r="G2" s="63" t="s">
        <v>14</v>
      </c>
      <c r="H2" s="63" t="s">
        <v>15</v>
      </c>
      <c r="I2" s="63" t="s">
        <v>14</v>
      </c>
      <c r="J2" s="167" t="s">
        <v>20</v>
      </c>
      <c r="K2" s="63" t="s">
        <v>14</v>
      </c>
      <c r="L2" s="63" t="s">
        <v>410</v>
      </c>
      <c r="M2" s="1"/>
      <c r="N2" s="1"/>
      <c r="O2" s="1"/>
      <c r="P2" s="1"/>
      <c r="Q2" s="1"/>
      <c r="R2" s="1"/>
      <c r="S2" s="1"/>
      <c r="T2" s="1"/>
      <c r="U2" s="1"/>
      <c r="V2" s="1"/>
      <c r="W2" s="1"/>
      <c r="X2" s="1"/>
      <c r="Y2" s="1"/>
      <c r="Z2" s="1"/>
      <c r="AA2" s="1"/>
      <c r="AB2" s="1"/>
    </row>
    <row r="3" spans="1:28" ht="71" x14ac:dyDescent="0.2">
      <c r="A3" s="69"/>
      <c r="B3" s="69"/>
      <c r="C3" s="443"/>
      <c r="D3" s="445"/>
      <c r="E3" s="166" t="s">
        <v>411</v>
      </c>
      <c r="F3" s="166" t="s">
        <v>412</v>
      </c>
      <c r="G3" s="63" t="s">
        <v>14</v>
      </c>
      <c r="H3" s="63" t="s">
        <v>15</v>
      </c>
      <c r="I3" s="63" t="s">
        <v>15</v>
      </c>
      <c r="J3" s="167" t="s">
        <v>20</v>
      </c>
      <c r="K3" s="63" t="s">
        <v>14</v>
      </c>
      <c r="L3" s="62" t="s">
        <v>413</v>
      </c>
      <c r="M3" s="1"/>
      <c r="N3" s="1"/>
      <c r="O3" s="1"/>
      <c r="P3" s="1"/>
      <c r="Q3" s="1"/>
      <c r="R3" s="1"/>
      <c r="S3" s="1"/>
      <c r="T3" s="1"/>
      <c r="U3" s="1"/>
      <c r="V3" s="1"/>
      <c r="W3" s="1"/>
      <c r="X3" s="1"/>
      <c r="Y3" s="1"/>
      <c r="Z3" s="1"/>
      <c r="AA3" s="1"/>
      <c r="AB3" s="1"/>
    </row>
    <row r="4" spans="1:28" ht="43" x14ac:dyDescent="0.2">
      <c r="A4" s="17"/>
      <c r="B4" s="17"/>
      <c r="C4" s="442" t="s">
        <v>172</v>
      </c>
      <c r="D4" s="4" t="s">
        <v>414</v>
      </c>
      <c r="E4" s="62" t="s">
        <v>415</v>
      </c>
      <c r="F4" s="166" t="s">
        <v>416</v>
      </c>
      <c r="G4" s="63" t="s">
        <v>14</v>
      </c>
      <c r="H4" s="63" t="s">
        <v>15</v>
      </c>
      <c r="I4" s="63" t="s">
        <v>14</v>
      </c>
      <c r="J4" s="168" t="s">
        <v>417</v>
      </c>
      <c r="K4" s="63" t="s">
        <v>14</v>
      </c>
      <c r="L4" s="63" t="s">
        <v>418</v>
      </c>
      <c r="M4" s="17"/>
      <c r="N4" s="1"/>
      <c r="O4" s="1"/>
      <c r="P4" s="1"/>
      <c r="Q4" s="1"/>
      <c r="R4" s="1"/>
      <c r="S4" s="1"/>
      <c r="T4" s="1"/>
      <c r="U4" s="1"/>
      <c r="V4" s="1"/>
      <c r="W4" s="1"/>
      <c r="X4" s="1"/>
      <c r="Y4" s="1"/>
      <c r="Z4" s="1"/>
      <c r="AA4" s="1"/>
      <c r="AB4" s="1"/>
    </row>
    <row r="5" spans="1:28" ht="43" x14ac:dyDescent="0.2">
      <c r="A5" s="17"/>
      <c r="B5" s="17"/>
      <c r="C5" s="442"/>
      <c r="D5" s="4" t="s">
        <v>22</v>
      </c>
      <c r="E5" s="62" t="s">
        <v>23</v>
      </c>
      <c r="F5" s="166" t="s">
        <v>24</v>
      </c>
      <c r="G5" s="63" t="s">
        <v>14</v>
      </c>
      <c r="H5" s="63" t="s">
        <v>15</v>
      </c>
      <c r="I5" s="63" t="s">
        <v>14</v>
      </c>
      <c r="J5" s="169" t="s">
        <v>25</v>
      </c>
      <c r="K5" s="63" t="s">
        <v>14</v>
      </c>
      <c r="L5" s="63" t="s">
        <v>419</v>
      </c>
      <c r="M5" s="1"/>
      <c r="N5" s="1"/>
      <c r="O5" s="1"/>
      <c r="P5" s="1"/>
      <c r="Q5" s="1"/>
      <c r="R5" s="1"/>
      <c r="S5" s="1"/>
      <c r="T5" s="1"/>
      <c r="U5" s="1"/>
      <c r="V5" s="1"/>
      <c r="W5" s="1"/>
      <c r="X5" s="1"/>
      <c r="Y5" s="1"/>
      <c r="Z5" s="1"/>
      <c r="AA5" s="1"/>
      <c r="AB5" s="1"/>
    </row>
    <row r="6" spans="1:28" ht="64" x14ac:dyDescent="0.2">
      <c r="A6" s="69"/>
      <c r="B6" s="69"/>
      <c r="C6" s="442"/>
      <c r="D6" s="4" t="s">
        <v>420</v>
      </c>
      <c r="E6" s="62" t="s">
        <v>421</v>
      </c>
      <c r="F6" s="166" t="s">
        <v>422</v>
      </c>
      <c r="G6" s="63" t="s">
        <v>14</v>
      </c>
      <c r="H6" s="63" t="s">
        <v>14</v>
      </c>
      <c r="I6" s="63" t="s">
        <v>15</v>
      </c>
      <c r="J6" s="167" t="s">
        <v>20</v>
      </c>
      <c r="K6" s="63" t="s">
        <v>14</v>
      </c>
      <c r="L6" s="63" t="s">
        <v>423</v>
      </c>
      <c r="M6" s="1"/>
      <c r="N6" s="1"/>
      <c r="O6" s="1"/>
      <c r="P6" s="1"/>
      <c r="Q6" s="1"/>
      <c r="R6" s="1"/>
      <c r="S6" s="1"/>
      <c r="T6" s="1"/>
      <c r="U6" s="1"/>
      <c r="V6" s="1"/>
      <c r="W6" s="1"/>
      <c r="X6" s="1"/>
      <c r="Y6" s="1"/>
      <c r="Z6" s="1"/>
      <c r="AA6" s="1"/>
      <c r="AB6" s="1"/>
    </row>
    <row r="7" spans="1:28" ht="23.25" customHeight="1" x14ac:dyDescent="0.2">
      <c r="A7" s="17"/>
      <c r="B7" s="17"/>
      <c r="C7" s="442"/>
      <c r="D7" s="4" t="s">
        <v>31</v>
      </c>
      <c r="E7" s="62" t="s">
        <v>32</v>
      </c>
      <c r="F7" s="62">
        <v>0.75</v>
      </c>
      <c r="G7" s="63" t="s">
        <v>14</v>
      </c>
      <c r="H7" s="63" t="s">
        <v>14</v>
      </c>
      <c r="I7" s="63" t="s">
        <v>14</v>
      </c>
      <c r="J7" s="63" t="s">
        <v>33</v>
      </c>
      <c r="K7" s="63" t="s">
        <v>14</v>
      </c>
      <c r="L7" s="63" t="s">
        <v>33</v>
      </c>
      <c r="M7" s="22"/>
      <c r="N7" s="1"/>
      <c r="O7" s="1"/>
      <c r="P7" s="1"/>
      <c r="Q7" s="1"/>
      <c r="R7" s="1"/>
      <c r="S7" s="1"/>
      <c r="T7" s="1"/>
      <c r="U7" s="1"/>
      <c r="V7" s="1"/>
      <c r="W7" s="1"/>
      <c r="X7" s="1"/>
      <c r="Y7" s="1"/>
      <c r="Z7" s="1"/>
      <c r="AA7" s="1"/>
      <c r="AB7" s="1"/>
    </row>
    <row r="8" spans="1:28" ht="32" x14ac:dyDescent="0.2">
      <c r="A8" s="17"/>
      <c r="B8" s="17"/>
      <c r="C8" s="443"/>
      <c r="D8" s="4" t="s">
        <v>31</v>
      </c>
      <c r="E8" s="62" t="s">
        <v>34</v>
      </c>
      <c r="F8" s="166" t="s">
        <v>35</v>
      </c>
      <c r="G8" s="63" t="s">
        <v>14</v>
      </c>
      <c r="H8" s="63" t="s">
        <v>14</v>
      </c>
      <c r="I8" s="63" t="s">
        <v>14</v>
      </c>
      <c r="J8" s="63" t="s">
        <v>33</v>
      </c>
      <c r="K8" s="63" t="s">
        <v>14</v>
      </c>
      <c r="L8" s="63" t="s">
        <v>33</v>
      </c>
      <c r="M8" s="22"/>
      <c r="N8" s="1"/>
      <c r="O8" s="1"/>
      <c r="P8" s="1"/>
      <c r="Q8" s="1"/>
      <c r="R8" s="1"/>
      <c r="S8" s="1"/>
      <c r="T8" s="1"/>
      <c r="U8" s="1"/>
      <c r="V8" s="1"/>
      <c r="W8" s="1"/>
      <c r="X8" s="1"/>
      <c r="Y8" s="1"/>
      <c r="Z8" s="1"/>
      <c r="AA8" s="1"/>
      <c r="AB8" s="1"/>
    </row>
    <row r="9" spans="1:28" ht="32" x14ac:dyDescent="0.2">
      <c r="A9" s="69"/>
      <c r="B9" s="69"/>
      <c r="C9" s="442" t="s">
        <v>36</v>
      </c>
      <c r="D9" s="4" t="s">
        <v>37</v>
      </c>
      <c r="E9" s="62" t="s">
        <v>424</v>
      </c>
      <c r="F9" s="166" t="s">
        <v>39</v>
      </c>
      <c r="G9" s="63" t="s">
        <v>14</v>
      </c>
      <c r="H9" s="63" t="s">
        <v>14</v>
      </c>
      <c r="I9" s="63" t="s">
        <v>15</v>
      </c>
      <c r="J9" s="167" t="s">
        <v>20</v>
      </c>
      <c r="K9" s="63" t="s">
        <v>14</v>
      </c>
      <c r="L9" s="62" t="s">
        <v>425</v>
      </c>
      <c r="M9" s="1"/>
      <c r="N9" s="1"/>
      <c r="O9" s="1"/>
      <c r="P9" s="1"/>
      <c r="Q9" s="1"/>
      <c r="R9" s="1"/>
      <c r="S9" s="1"/>
      <c r="T9" s="1"/>
      <c r="U9" s="1"/>
      <c r="V9" s="1"/>
      <c r="W9" s="1"/>
      <c r="X9" s="1"/>
      <c r="Y9" s="1"/>
      <c r="Z9" s="1"/>
      <c r="AA9" s="1"/>
      <c r="AB9" s="1"/>
    </row>
    <row r="10" spans="1:28" ht="51" customHeight="1" x14ac:dyDescent="0.2">
      <c r="A10" s="17"/>
      <c r="B10" s="17"/>
      <c r="C10" s="442"/>
      <c r="D10" s="4" t="s">
        <v>42</v>
      </c>
      <c r="E10" s="62" t="s">
        <v>43</v>
      </c>
      <c r="F10" s="166" t="s">
        <v>44</v>
      </c>
      <c r="G10" s="63" t="s">
        <v>14</v>
      </c>
      <c r="H10" s="63" t="s">
        <v>14</v>
      </c>
      <c r="I10" s="63" t="s">
        <v>15</v>
      </c>
      <c r="J10" s="167" t="s">
        <v>20</v>
      </c>
      <c r="K10" s="63" t="s">
        <v>14</v>
      </c>
      <c r="L10" s="63" t="s">
        <v>46</v>
      </c>
      <c r="M10" s="42"/>
      <c r="N10" s="1"/>
      <c r="O10" s="1"/>
      <c r="P10" s="1"/>
      <c r="Q10" s="1"/>
      <c r="R10" s="1"/>
      <c r="S10" s="1"/>
      <c r="T10" s="1"/>
      <c r="U10" s="1"/>
      <c r="V10" s="1"/>
      <c r="W10" s="1"/>
      <c r="X10" s="1"/>
      <c r="Y10" s="1"/>
      <c r="Z10" s="1"/>
      <c r="AA10" s="1"/>
      <c r="AB10" s="1"/>
    </row>
    <row r="11" spans="1:28" ht="86.25" customHeight="1" x14ac:dyDescent="0.2">
      <c r="A11" s="17"/>
      <c r="B11" s="17"/>
      <c r="C11" s="443"/>
      <c r="D11" s="4" t="s">
        <v>27</v>
      </c>
      <c r="E11" s="62" t="s">
        <v>47</v>
      </c>
      <c r="F11" s="166" t="s">
        <v>48</v>
      </c>
      <c r="G11" s="63" t="s">
        <v>14</v>
      </c>
      <c r="H11" s="63" t="s">
        <v>15</v>
      </c>
      <c r="I11" s="63" t="s">
        <v>14</v>
      </c>
      <c r="J11" s="167" t="s">
        <v>20</v>
      </c>
      <c r="K11" s="63" t="s">
        <v>14</v>
      </c>
      <c r="L11" s="63" t="s">
        <v>49</v>
      </c>
      <c r="M11" s="42"/>
      <c r="N11" s="1"/>
      <c r="O11" s="1"/>
      <c r="P11" s="1"/>
      <c r="Q11" s="1"/>
      <c r="R11" s="1"/>
      <c r="S11" s="1"/>
      <c r="T11" s="1"/>
      <c r="U11" s="1"/>
      <c r="V11" s="1"/>
      <c r="W11" s="1"/>
      <c r="X11" s="1"/>
      <c r="Y11" s="1"/>
      <c r="Z11" s="1"/>
      <c r="AA11" s="1"/>
      <c r="AB11" s="1"/>
    </row>
    <row r="12" spans="1:28" ht="89.25" customHeight="1" x14ac:dyDescent="0.2">
      <c r="A12" s="17"/>
      <c r="B12" s="17"/>
      <c r="C12" s="171" t="s">
        <v>426</v>
      </c>
      <c r="D12" s="4" t="s">
        <v>427</v>
      </c>
      <c r="E12" s="62" t="s">
        <v>428</v>
      </c>
      <c r="F12" s="63" t="s">
        <v>429</v>
      </c>
      <c r="G12" s="63" t="s">
        <v>14</v>
      </c>
      <c r="H12" s="63" t="s">
        <v>430</v>
      </c>
      <c r="I12" s="63" t="s">
        <v>430</v>
      </c>
      <c r="J12" s="170" t="s">
        <v>431</v>
      </c>
      <c r="K12" s="63" t="s">
        <v>14</v>
      </c>
      <c r="L12" s="63" t="s">
        <v>430</v>
      </c>
      <c r="M12" s="1"/>
      <c r="N12" s="1"/>
      <c r="O12" s="1"/>
      <c r="P12" s="1"/>
      <c r="Q12" s="1"/>
      <c r="R12" s="1"/>
      <c r="S12" s="1"/>
      <c r="T12" s="1"/>
      <c r="U12" s="1"/>
      <c r="V12" s="1"/>
      <c r="W12" s="1"/>
      <c r="X12" s="1"/>
      <c r="Y12" s="1"/>
      <c r="Z12" s="1"/>
      <c r="AA12" s="1"/>
      <c r="AB12" s="1"/>
    </row>
    <row r="13" spans="1:28" ht="60" customHeight="1" x14ac:dyDescent="0.2">
      <c r="A13" s="17"/>
      <c r="B13" s="17"/>
      <c r="C13" s="171" t="s">
        <v>432</v>
      </c>
      <c r="D13" s="4" t="s">
        <v>433</v>
      </c>
      <c r="E13" s="62" t="s">
        <v>434</v>
      </c>
      <c r="F13" s="63" t="s">
        <v>435</v>
      </c>
      <c r="G13" s="63" t="s">
        <v>14</v>
      </c>
      <c r="H13" s="63" t="s">
        <v>14</v>
      </c>
      <c r="I13" s="63" t="s">
        <v>15</v>
      </c>
      <c r="J13" s="169" t="s">
        <v>436</v>
      </c>
      <c r="K13" s="63" t="s">
        <v>14</v>
      </c>
      <c r="L13" s="63" t="s">
        <v>437</v>
      </c>
      <c r="M13" s="1"/>
      <c r="N13" s="1"/>
      <c r="O13" s="1"/>
      <c r="P13" s="1"/>
      <c r="Q13" s="1"/>
      <c r="R13" s="1"/>
      <c r="S13" s="1"/>
      <c r="T13" s="1"/>
      <c r="U13" s="1"/>
      <c r="V13" s="1"/>
      <c r="W13" s="1"/>
      <c r="X13" s="1"/>
      <c r="Y13" s="1"/>
      <c r="Z13" s="1"/>
      <c r="AA13" s="1"/>
      <c r="AB13" s="1"/>
    </row>
    <row r="14" spans="1:28" ht="60.75" customHeight="1" x14ac:dyDescent="0.2">
      <c r="A14" s="17"/>
      <c r="B14" s="17"/>
      <c r="C14" s="17"/>
      <c r="D14" s="17"/>
      <c r="E14" s="72"/>
      <c r="F14" s="17"/>
      <c r="G14" s="17"/>
      <c r="H14" s="22"/>
      <c r="I14" s="22"/>
      <c r="J14" s="17"/>
      <c r="K14" s="17"/>
      <c r="L14" s="22"/>
      <c r="M14" s="1"/>
      <c r="N14" s="1"/>
      <c r="O14" s="1"/>
      <c r="P14" s="1"/>
      <c r="Q14" s="1"/>
      <c r="R14" s="1"/>
      <c r="S14" s="1"/>
      <c r="T14" s="1"/>
      <c r="U14" s="1"/>
      <c r="V14" s="1"/>
      <c r="W14" s="1"/>
      <c r="X14" s="1"/>
      <c r="Y14" s="1"/>
      <c r="Z14" s="1"/>
      <c r="AA14" s="1"/>
      <c r="AB14" s="1"/>
    </row>
    <row r="15" spans="1:28" x14ac:dyDescent="0.2">
      <c r="A15" s="69"/>
      <c r="B15" s="69"/>
      <c r="C15" s="69"/>
      <c r="D15" s="69"/>
      <c r="E15" s="70"/>
      <c r="F15" s="69"/>
      <c r="G15" s="69"/>
      <c r="H15" s="69"/>
      <c r="I15" s="69"/>
      <c r="J15" s="69"/>
      <c r="K15" s="69"/>
      <c r="L15" s="1"/>
      <c r="M15" s="1"/>
      <c r="N15" s="1"/>
      <c r="O15" s="1"/>
      <c r="P15" s="1"/>
      <c r="Q15" s="1"/>
      <c r="R15" s="1"/>
      <c r="S15" s="1"/>
      <c r="T15" s="1"/>
      <c r="U15" s="1"/>
      <c r="V15" s="1"/>
      <c r="W15" s="1"/>
      <c r="X15" s="1"/>
      <c r="Y15" s="1"/>
      <c r="Z15" s="1"/>
      <c r="AA15" s="1"/>
      <c r="AB15" s="1"/>
    </row>
    <row r="16" spans="1:28" ht="60" customHeight="1" x14ac:dyDescent="0.2">
      <c r="A16" s="17"/>
      <c r="B16" s="17"/>
      <c r="C16" s="17"/>
      <c r="D16" s="17"/>
      <c r="E16" s="24"/>
      <c r="F16" s="78"/>
      <c r="G16" s="26"/>
      <c r="H16" s="17"/>
      <c r="I16" s="26"/>
      <c r="J16" s="26"/>
      <c r="K16" s="26"/>
      <c r="L16" s="1"/>
      <c r="M16" s="1"/>
      <c r="N16" s="1"/>
      <c r="O16" s="1"/>
      <c r="P16" s="1"/>
      <c r="Q16" s="1"/>
      <c r="R16" s="1"/>
      <c r="S16" s="1"/>
      <c r="T16" s="1"/>
      <c r="U16" s="1"/>
      <c r="V16" s="1"/>
      <c r="W16" s="1"/>
      <c r="X16" s="1"/>
      <c r="Y16" s="1"/>
      <c r="Z16" s="1"/>
      <c r="AA16" s="1"/>
      <c r="AB16" s="1"/>
    </row>
    <row r="17" spans="1:28" ht="98.25" customHeight="1" x14ac:dyDescent="0.2">
      <c r="A17" s="17"/>
      <c r="B17" s="17"/>
      <c r="C17" s="17"/>
      <c r="D17" s="17"/>
      <c r="E17" s="24"/>
      <c r="F17" s="17"/>
      <c r="G17" s="17"/>
      <c r="H17" s="17"/>
      <c r="I17" s="22"/>
      <c r="J17" s="17"/>
      <c r="K17" s="17"/>
      <c r="L17" s="1"/>
      <c r="M17" s="1"/>
      <c r="N17" s="1"/>
      <c r="O17" s="1"/>
      <c r="P17" s="1"/>
      <c r="Q17" s="1"/>
      <c r="R17" s="1"/>
      <c r="S17" s="1"/>
      <c r="T17" s="1"/>
      <c r="U17" s="1"/>
      <c r="V17" s="1"/>
      <c r="W17" s="1"/>
      <c r="X17" s="1"/>
      <c r="Y17" s="1"/>
      <c r="Z17" s="1"/>
      <c r="AA17" s="1"/>
      <c r="AB17" s="1"/>
    </row>
    <row r="18" spans="1:28" ht="75" customHeight="1" x14ac:dyDescent="0.2">
      <c r="A18" s="17"/>
      <c r="B18" s="17"/>
      <c r="C18" s="17"/>
      <c r="D18" s="17"/>
      <c r="E18" s="72"/>
      <c r="F18" s="17"/>
      <c r="G18" s="17"/>
      <c r="H18" s="17"/>
      <c r="I18" s="22"/>
      <c r="J18" s="17"/>
      <c r="K18" s="79"/>
      <c r="L18" s="22"/>
      <c r="M18" s="1"/>
      <c r="N18" s="1"/>
      <c r="O18" s="1"/>
      <c r="P18" s="1"/>
      <c r="Q18" s="1"/>
      <c r="R18" s="1"/>
      <c r="S18" s="1"/>
      <c r="T18" s="1"/>
      <c r="U18" s="1"/>
      <c r="V18" s="1"/>
      <c r="W18" s="1"/>
      <c r="X18" s="1"/>
      <c r="Y18" s="1"/>
      <c r="Z18" s="1"/>
      <c r="AA18" s="1"/>
      <c r="AB18" s="1"/>
    </row>
    <row r="19" spans="1:28" x14ac:dyDescent="0.2">
      <c r="A19" s="17"/>
      <c r="B19" s="17"/>
      <c r="C19" s="17"/>
      <c r="D19" s="17"/>
      <c r="E19" s="24"/>
      <c r="F19" s="17"/>
      <c r="G19" s="17"/>
      <c r="H19" s="17"/>
      <c r="I19" s="22"/>
      <c r="J19" s="17"/>
      <c r="K19" s="17"/>
      <c r="L19" s="1"/>
      <c r="M19" s="1"/>
      <c r="N19" s="1"/>
      <c r="O19" s="1"/>
      <c r="P19" s="1"/>
      <c r="Q19" s="1"/>
      <c r="R19" s="1"/>
      <c r="S19" s="1"/>
      <c r="T19" s="1"/>
      <c r="U19" s="1"/>
      <c r="V19" s="1"/>
      <c r="W19" s="1"/>
      <c r="X19" s="1"/>
      <c r="Y19" s="1"/>
      <c r="Z19" s="1"/>
      <c r="AA19" s="1"/>
      <c r="AB19" s="1"/>
    </row>
    <row r="21" spans="1:28" s="46" customFormat="1" x14ac:dyDescent="0.2"/>
    <row r="22" spans="1:28" s="46" customFormat="1" x14ac:dyDescent="0.2"/>
    <row r="23" spans="1:28" s="46" customFormat="1" x14ac:dyDescent="0.2"/>
    <row r="24" spans="1:28" s="46" customFormat="1" x14ac:dyDescent="0.2"/>
    <row r="25" spans="1:28" s="46" customFormat="1" x14ac:dyDescent="0.2"/>
    <row r="26" spans="1:28" s="46" customFormat="1" x14ac:dyDescent="0.2"/>
    <row r="27" spans="1:28" x14ac:dyDescent="0.2">
      <c r="B27" s="46"/>
    </row>
    <row r="28" spans="1:28" x14ac:dyDescent="0.2">
      <c r="A28" s="17"/>
      <c r="B28" s="75"/>
      <c r="C28" s="75"/>
      <c r="D28" s="75"/>
      <c r="E28" s="80"/>
      <c r="F28" s="75"/>
      <c r="G28" s="75"/>
      <c r="H28" s="75"/>
      <c r="I28" s="75"/>
      <c r="J28" s="75"/>
      <c r="K28" s="17"/>
      <c r="L28" s="1"/>
      <c r="M28" s="1"/>
      <c r="N28" s="1"/>
      <c r="O28" s="1"/>
      <c r="P28" s="1"/>
      <c r="Q28" s="1"/>
      <c r="R28" s="1"/>
      <c r="S28" s="1"/>
      <c r="T28" s="1"/>
      <c r="U28" s="1"/>
      <c r="V28" s="1"/>
      <c r="W28" s="1"/>
      <c r="X28" s="1"/>
      <c r="Y28" s="1"/>
      <c r="Z28" s="1"/>
      <c r="AA28" s="1"/>
      <c r="AB28" s="1"/>
    </row>
  </sheetData>
  <mergeCells count="4">
    <mergeCell ref="C2:C3"/>
    <mergeCell ref="D2:D3"/>
    <mergeCell ref="C4:C8"/>
    <mergeCell ref="C9:C11"/>
  </mergeCells>
  <pageMargins left="0.7" right="0.7" top="0.75" bottom="0.75" header="0.3" footer="0.3"/>
  <pageSetup paperSize="9" orientation="portrait"/>
  <headerFooter>
    <oddHeader>&amp;R&amp;"Calibri"&amp;12&amp;K000000Interswitch - 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8DB4F-35AD-4CA7-9CA2-13EA3AF2E761}">
  <dimension ref="A2:O22"/>
  <sheetViews>
    <sheetView topLeftCell="A3" workbookViewId="0">
      <selection activeCell="L5" sqref="L5"/>
    </sheetView>
  </sheetViews>
  <sheetFormatPr baseColWidth="10" defaultColWidth="8.83203125" defaultRowHeight="15" x14ac:dyDescent="0.2"/>
  <cols>
    <col min="1" max="1" width="6" customWidth="1"/>
    <col min="2" max="2" width="7.5" customWidth="1"/>
    <col min="3" max="3" width="19.5" customWidth="1"/>
    <col min="4" max="4" width="22.5" customWidth="1"/>
    <col min="5" max="5" width="10.6640625" customWidth="1"/>
    <col min="6" max="6" width="13.6640625" customWidth="1"/>
    <col min="7" max="7" width="15" customWidth="1"/>
    <col min="8" max="8" width="14" customWidth="1"/>
    <col min="9" max="9" width="12" customWidth="1"/>
    <col min="10" max="10" width="13.83203125" customWidth="1"/>
    <col min="11" max="11" width="14.5" customWidth="1"/>
    <col min="12" max="12" width="13.5" customWidth="1"/>
    <col min="15" max="15" width="18.83203125" customWidth="1"/>
  </cols>
  <sheetData>
    <row r="2" spans="1:15" ht="23.25" customHeight="1" x14ac:dyDescent="0.2">
      <c r="A2" s="447"/>
      <c r="B2" s="447"/>
      <c r="C2" s="447"/>
      <c r="D2" s="447"/>
      <c r="E2" s="107"/>
      <c r="F2" s="71"/>
      <c r="G2" s="71"/>
      <c r="H2" s="448"/>
      <c r="I2" s="448"/>
      <c r="J2" s="448"/>
      <c r="K2" s="448"/>
      <c r="L2" s="448"/>
      <c r="M2" s="448"/>
      <c r="N2" s="448"/>
      <c r="O2" s="71"/>
    </row>
    <row r="3" spans="1:15" ht="28.5" customHeight="1" x14ac:dyDescent="0.2">
      <c r="A3" s="69"/>
      <c r="B3" s="69"/>
      <c r="C3" s="69"/>
      <c r="D3" s="69"/>
      <c r="E3" s="69"/>
      <c r="F3" s="70"/>
      <c r="G3" s="69"/>
      <c r="H3" s="69"/>
      <c r="I3" s="69"/>
      <c r="J3" s="69"/>
      <c r="K3" s="69"/>
      <c r="L3" s="69"/>
      <c r="M3" s="69"/>
      <c r="N3" s="69"/>
      <c r="O3" s="69"/>
    </row>
    <row r="4" spans="1:15" x14ac:dyDescent="0.2">
      <c r="A4" s="446"/>
      <c r="B4" s="69"/>
      <c r="C4" s="69"/>
      <c r="D4" s="69"/>
      <c r="E4" s="69"/>
      <c r="F4" s="70"/>
      <c r="G4" s="69"/>
      <c r="H4" s="71"/>
      <c r="I4" s="71"/>
      <c r="J4" s="71"/>
      <c r="K4" s="71"/>
      <c r="L4" s="71"/>
      <c r="M4" s="69"/>
      <c r="N4" s="69"/>
      <c r="O4" s="70"/>
    </row>
    <row r="5" spans="1:15" ht="60" customHeight="1" x14ac:dyDescent="0.2">
      <c r="A5" s="446"/>
      <c r="B5" s="17"/>
      <c r="C5" s="17"/>
      <c r="D5" s="17"/>
      <c r="E5" s="17"/>
      <c r="F5" s="72"/>
      <c r="G5" s="17"/>
      <c r="H5" s="17"/>
      <c r="I5" s="17"/>
      <c r="J5" s="17"/>
      <c r="K5" s="17"/>
      <c r="L5" s="17"/>
      <c r="M5" s="17"/>
      <c r="N5" s="17"/>
      <c r="O5" s="17"/>
    </row>
    <row r="6" spans="1:15" x14ac:dyDescent="0.2">
      <c r="A6" s="446"/>
      <c r="B6" s="17"/>
      <c r="C6" s="17"/>
      <c r="D6" s="17"/>
      <c r="E6" s="17"/>
      <c r="F6" s="72"/>
      <c r="G6" s="17"/>
      <c r="H6" s="17"/>
      <c r="I6" s="17"/>
      <c r="J6" s="17"/>
      <c r="K6" s="17"/>
      <c r="L6" s="17"/>
      <c r="M6" s="17"/>
      <c r="N6" s="17"/>
      <c r="O6" s="17"/>
    </row>
    <row r="7" spans="1:15" ht="35.25" customHeight="1" x14ac:dyDescent="0.2">
      <c r="A7" s="446"/>
      <c r="B7" s="69"/>
      <c r="C7" s="69"/>
      <c r="D7" s="69"/>
      <c r="E7" s="69"/>
      <c r="F7" s="70"/>
      <c r="G7" s="69"/>
      <c r="H7" s="71"/>
      <c r="I7" s="71"/>
      <c r="J7" s="71"/>
      <c r="K7" s="71"/>
      <c r="L7" s="71"/>
      <c r="M7" s="69"/>
      <c r="N7" s="69"/>
      <c r="O7" s="70"/>
    </row>
    <row r="8" spans="1:15" ht="45" customHeight="1" x14ac:dyDescent="0.2">
      <c r="A8" s="446"/>
      <c r="B8" s="17"/>
      <c r="C8" s="17"/>
      <c r="D8" s="17"/>
      <c r="E8" s="17"/>
      <c r="F8" s="72"/>
      <c r="G8" s="75"/>
      <c r="H8" s="75"/>
      <c r="I8" s="108"/>
      <c r="J8" s="108"/>
      <c r="K8" s="108"/>
      <c r="L8" s="108"/>
      <c r="M8" s="75"/>
      <c r="N8" s="17"/>
      <c r="O8" s="72"/>
    </row>
    <row r="9" spans="1:15" ht="36.75" customHeight="1" x14ac:dyDescent="0.2">
      <c r="A9" s="446"/>
      <c r="B9" s="17"/>
      <c r="C9" s="17"/>
      <c r="D9" s="17"/>
      <c r="E9" s="17"/>
      <c r="F9" s="72"/>
      <c r="G9" s="109"/>
      <c r="H9" s="17"/>
      <c r="I9" s="83"/>
      <c r="J9" s="109"/>
      <c r="K9" s="83"/>
      <c r="L9" s="83"/>
      <c r="M9" s="17"/>
      <c r="N9" s="17"/>
      <c r="O9" s="17"/>
    </row>
    <row r="10" spans="1:15" ht="33" customHeight="1" x14ac:dyDescent="0.2">
      <c r="A10" s="446"/>
      <c r="B10" s="69"/>
      <c r="C10" s="69"/>
      <c r="D10" s="69"/>
      <c r="E10" s="69"/>
      <c r="F10" s="70"/>
      <c r="G10" s="69"/>
      <c r="H10" s="71"/>
      <c r="I10" s="71"/>
      <c r="J10" s="71"/>
      <c r="K10" s="71"/>
      <c r="L10" s="71"/>
      <c r="M10" s="69"/>
      <c r="N10" s="69"/>
      <c r="O10" s="70"/>
    </row>
    <row r="11" spans="1:15" ht="86.25" customHeight="1" x14ac:dyDescent="0.2">
      <c r="A11" s="446"/>
      <c r="B11" s="17"/>
      <c r="C11" s="17"/>
      <c r="D11" s="110"/>
      <c r="E11" s="42"/>
      <c r="F11" s="111"/>
      <c r="G11" s="1"/>
      <c r="H11" s="42"/>
      <c r="I11" s="42"/>
      <c r="J11" s="1"/>
      <c r="K11" s="1"/>
      <c r="L11" s="112"/>
      <c r="M11" s="17"/>
      <c r="N11" s="17"/>
      <c r="O11" s="17"/>
    </row>
    <row r="12" spans="1:15" ht="68.25" customHeight="1" x14ac:dyDescent="0.2">
      <c r="A12" s="446"/>
      <c r="B12" s="17"/>
      <c r="C12" s="75"/>
      <c r="D12" s="75"/>
      <c r="E12" s="75"/>
      <c r="F12" s="80"/>
      <c r="G12" s="75"/>
      <c r="H12" s="75"/>
      <c r="I12" s="75"/>
      <c r="J12" s="75"/>
      <c r="K12" s="75"/>
      <c r="L12" s="75"/>
      <c r="M12" s="17"/>
      <c r="N12" s="17"/>
      <c r="O12" s="72"/>
    </row>
    <row r="13" spans="1:15" ht="42" customHeight="1" x14ac:dyDescent="0.2">
      <c r="A13" s="446"/>
      <c r="B13" s="26"/>
      <c r="C13" s="26"/>
      <c r="D13" s="26"/>
      <c r="E13" s="26"/>
      <c r="F13" s="73"/>
      <c r="G13" s="103"/>
      <c r="H13" s="26"/>
      <c r="I13" s="26"/>
      <c r="J13" s="26"/>
      <c r="K13" s="26"/>
      <c r="L13" s="26"/>
      <c r="M13" s="26"/>
      <c r="N13" s="26"/>
      <c r="O13" s="73"/>
    </row>
    <row r="14" spans="1:15" ht="37.5" customHeight="1" x14ac:dyDescent="0.2">
      <c r="A14" s="446"/>
      <c r="B14" s="17"/>
      <c r="C14" s="17"/>
      <c r="D14" s="17"/>
      <c r="E14" s="17"/>
      <c r="F14" s="72"/>
      <c r="G14" s="113"/>
      <c r="H14" s="17"/>
      <c r="I14" s="17"/>
      <c r="J14" s="83"/>
      <c r="K14" s="17"/>
      <c r="L14" s="17"/>
      <c r="M14" s="17"/>
      <c r="N14" s="17"/>
      <c r="O14" s="72"/>
    </row>
    <row r="15" spans="1:15" ht="37.5" customHeight="1" x14ac:dyDescent="0.2">
      <c r="A15" s="446"/>
      <c r="B15" s="69"/>
      <c r="C15" s="69"/>
      <c r="D15" s="69"/>
      <c r="E15" s="69"/>
      <c r="F15" s="70"/>
      <c r="G15" s="69"/>
      <c r="H15" s="71"/>
      <c r="I15" s="71"/>
      <c r="J15" s="71"/>
      <c r="K15" s="71"/>
      <c r="L15" s="71"/>
      <c r="M15" s="69"/>
      <c r="N15" s="69"/>
      <c r="O15" s="70"/>
    </row>
    <row r="16" spans="1:15" x14ac:dyDescent="0.2">
      <c r="A16" s="446"/>
      <c r="B16" s="17"/>
      <c r="C16" s="17"/>
      <c r="D16" s="17"/>
      <c r="E16" s="17"/>
      <c r="F16" s="72"/>
      <c r="G16" s="17"/>
      <c r="H16" s="17"/>
      <c r="I16" s="17"/>
      <c r="J16" s="17"/>
      <c r="K16" s="17"/>
      <c r="L16" s="17"/>
      <c r="M16" s="17"/>
      <c r="N16" s="17"/>
      <c r="O16" s="72"/>
    </row>
    <row r="17" spans="1:15" x14ac:dyDescent="0.2">
      <c r="A17" s="446"/>
      <c r="B17" s="17"/>
      <c r="C17" s="17"/>
      <c r="D17" s="17"/>
      <c r="E17" s="17"/>
      <c r="F17" s="24"/>
      <c r="G17" s="42"/>
      <c r="H17" s="42"/>
      <c r="I17" s="42"/>
      <c r="J17" s="42"/>
      <c r="K17" s="42"/>
      <c r="L17" s="42"/>
      <c r="M17" s="17"/>
      <c r="N17" s="17"/>
      <c r="O17" s="17"/>
    </row>
    <row r="18" spans="1:15" ht="75.75" customHeight="1" x14ac:dyDescent="0.2">
      <c r="A18" s="446"/>
      <c r="B18" s="17"/>
      <c r="C18" s="17"/>
      <c r="D18" s="17"/>
      <c r="E18" s="17"/>
      <c r="F18" s="72"/>
      <c r="G18" s="42"/>
      <c r="H18" s="42"/>
      <c r="I18" s="42"/>
      <c r="J18" s="42"/>
      <c r="K18" s="42"/>
      <c r="L18" s="42"/>
      <c r="M18" s="17"/>
      <c r="N18" s="17"/>
      <c r="O18" s="17"/>
    </row>
    <row r="19" spans="1:15" x14ac:dyDescent="0.2">
      <c r="A19" s="446"/>
      <c r="B19" s="69"/>
      <c r="C19" s="69"/>
      <c r="D19" s="69"/>
      <c r="E19" s="69"/>
      <c r="F19" s="70"/>
      <c r="G19" s="69"/>
      <c r="H19" s="71"/>
      <c r="I19" s="71"/>
      <c r="J19" s="71"/>
      <c r="K19" s="71"/>
      <c r="L19" s="71"/>
      <c r="M19" s="69"/>
      <c r="N19" s="69"/>
      <c r="O19" s="70"/>
    </row>
    <row r="20" spans="1:15" x14ac:dyDescent="0.2">
      <c r="A20" s="446"/>
      <c r="B20" s="17"/>
      <c r="C20" s="17"/>
      <c r="D20" s="17"/>
      <c r="E20" s="17"/>
      <c r="F20" s="17"/>
      <c r="G20" s="17"/>
      <c r="H20" s="17"/>
      <c r="I20" s="17"/>
      <c r="J20" s="17"/>
      <c r="K20" s="17"/>
      <c r="L20" s="17"/>
      <c r="M20" s="17"/>
      <c r="N20" s="17"/>
      <c r="O20" s="17"/>
    </row>
    <row r="21" spans="1:15" ht="93.75" customHeight="1" x14ac:dyDescent="0.2">
      <c r="A21" s="446"/>
      <c r="B21" s="17"/>
      <c r="C21" s="17"/>
      <c r="D21" s="17"/>
      <c r="E21" s="17"/>
      <c r="F21" s="17"/>
      <c r="G21" s="17"/>
      <c r="H21" s="17"/>
      <c r="I21" s="17"/>
      <c r="J21" s="17"/>
      <c r="K21" s="17"/>
      <c r="L21" s="17"/>
      <c r="M21" s="17"/>
      <c r="N21" s="17"/>
      <c r="O21" s="17"/>
    </row>
    <row r="22" spans="1:15" x14ac:dyDescent="0.2">
      <c r="A22" s="446"/>
      <c r="B22" s="17"/>
      <c r="C22" s="17"/>
      <c r="D22" s="17"/>
      <c r="E22" s="17"/>
      <c r="F22" s="17"/>
      <c r="G22" s="17"/>
      <c r="H22" s="17"/>
      <c r="I22" s="17"/>
      <c r="J22" s="17"/>
      <c r="K22" s="17"/>
      <c r="L22" s="17"/>
      <c r="M22" s="17"/>
      <c r="N22" s="17"/>
      <c r="O22" s="17"/>
    </row>
  </sheetData>
  <mergeCells count="8">
    <mergeCell ref="A15:A18"/>
    <mergeCell ref="A19:A22"/>
    <mergeCell ref="A2:D2"/>
    <mergeCell ref="H2:L2"/>
    <mergeCell ref="M2:N2"/>
    <mergeCell ref="A4:A6"/>
    <mergeCell ref="A7:A9"/>
    <mergeCell ref="A10:A14"/>
  </mergeCells>
  <pageMargins left="0.7" right="0.7" top="0.75" bottom="0.75" header="0.3" footer="0.3"/>
  <pageSetup paperSize="9" orientation="portrait"/>
  <headerFooter>
    <oddHeader>&amp;R&amp;"Calibri"&amp;12&amp;K000000Interswitch - 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2670-8E61-4CDC-924F-7D06D32E1691}">
  <dimension ref="A1:AE27"/>
  <sheetViews>
    <sheetView workbookViewId="0">
      <selection activeCell="C1" sqref="C1"/>
    </sheetView>
  </sheetViews>
  <sheetFormatPr baseColWidth="10" defaultColWidth="8.83203125" defaultRowHeight="15" x14ac:dyDescent="0.2"/>
  <cols>
    <col min="1" max="1" width="7.83203125" customWidth="1"/>
    <col min="2" max="2" width="35.5" customWidth="1"/>
    <col min="3" max="3" width="27.33203125" customWidth="1"/>
    <col min="4" max="4" width="25.1640625" customWidth="1"/>
    <col min="5" max="5" width="20" customWidth="1"/>
    <col min="6" max="6" width="26.1640625" customWidth="1"/>
    <col min="7" max="8" width="16.5" customWidth="1"/>
    <col min="9" max="9" width="17.5" customWidth="1"/>
    <col min="10" max="10" width="16" customWidth="1"/>
    <col min="11" max="11" width="14" customWidth="1"/>
    <col min="12" max="12" width="20.5" customWidth="1"/>
    <col min="13" max="13" width="22.5" customWidth="1"/>
    <col min="31" max="31" width="30.1640625" customWidth="1"/>
  </cols>
  <sheetData>
    <row r="1" spans="1:31" ht="28.5" customHeight="1" x14ac:dyDescent="0.2">
      <c r="A1" s="90" t="s">
        <v>438</v>
      </c>
      <c r="B1" s="138" t="s">
        <v>0</v>
      </c>
      <c r="C1" s="138" t="s">
        <v>439</v>
      </c>
      <c r="D1" s="138" t="s">
        <v>3</v>
      </c>
      <c r="E1" s="46" t="s">
        <v>294</v>
      </c>
      <c r="F1" s="46" t="s">
        <v>440</v>
      </c>
      <c r="G1" s="138" t="s">
        <v>7</v>
      </c>
    </row>
    <row r="2" spans="1:31" s="159" customFormat="1" ht="39" customHeight="1" x14ac:dyDescent="0.2">
      <c r="A2" s="90">
        <v>1</v>
      </c>
      <c r="B2" s="90" t="s">
        <v>441</v>
      </c>
      <c r="C2" s="90" t="s">
        <v>442</v>
      </c>
      <c r="D2" s="157" t="s">
        <v>443</v>
      </c>
      <c r="E2" s="90"/>
      <c r="F2" s="90" t="s">
        <v>444</v>
      </c>
      <c r="G2" s="157" t="s">
        <v>445</v>
      </c>
      <c r="H2" s="157"/>
      <c r="I2" s="157"/>
      <c r="J2" s="157"/>
      <c r="K2" s="157"/>
      <c r="L2" s="158"/>
      <c r="M2" s="158"/>
      <c r="AE2" s="157"/>
    </row>
    <row r="3" spans="1:31" s="120" customFormat="1" ht="22.5" customHeight="1" x14ac:dyDescent="0.2">
      <c r="A3" s="160">
        <v>2</v>
      </c>
      <c r="B3" s="160" t="s">
        <v>446</v>
      </c>
      <c r="C3" s="160" t="s">
        <v>447</v>
      </c>
      <c r="D3" s="160" t="s">
        <v>448</v>
      </c>
      <c r="E3" s="160" t="s">
        <v>15</v>
      </c>
      <c r="F3" s="160" t="s">
        <v>449</v>
      </c>
      <c r="G3" s="160" t="s">
        <v>445</v>
      </c>
      <c r="H3" s="160"/>
      <c r="I3" s="160"/>
      <c r="J3" s="160"/>
      <c r="K3" s="160"/>
      <c r="L3" s="55"/>
      <c r="M3" s="55"/>
      <c r="AE3" s="160"/>
    </row>
    <row r="4" spans="1:31" s="120" customFormat="1" ht="44.25" customHeight="1" x14ac:dyDescent="0.2">
      <c r="A4" s="160">
        <v>3</v>
      </c>
      <c r="B4" s="160" t="s">
        <v>450</v>
      </c>
      <c r="C4" s="160" t="s">
        <v>451</v>
      </c>
      <c r="D4" s="160" t="s">
        <v>452</v>
      </c>
      <c r="E4" s="161"/>
      <c r="F4" s="160" t="s">
        <v>453</v>
      </c>
      <c r="G4" s="160"/>
      <c r="H4" s="160"/>
      <c r="I4" s="160"/>
      <c r="J4" s="160"/>
      <c r="K4" s="160"/>
      <c r="L4" s="55"/>
      <c r="M4" s="55"/>
      <c r="AE4" s="160"/>
    </row>
    <row r="5" spans="1:31" s="120" customFormat="1" ht="77.25" customHeight="1" x14ac:dyDescent="0.2">
      <c r="A5" s="26"/>
      <c r="B5" s="26" t="s">
        <v>454</v>
      </c>
      <c r="C5" s="26" t="s">
        <v>455</v>
      </c>
      <c r="D5" s="26" t="s">
        <v>456</v>
      </c>
      <c r="E5" s="73"/>
      <c r="F5" s="26" t="s">
        <v>449</v>
      </c>
      <c r="G5" s="26"/>
      <c r="H5" s="93"/>
      <c r="I5" s="103"/>
      <c r="J5" s="93"/>
      <c r="K5" s="26"/>
      <c r="L5" s="55"/>
      <c r="M5" s="56"/>
      <c r="AE5" s="26"/>
    </row>
    <row r="6" spans="1:31" s="120" customFormat="1" x14ac:dyDescent="0.2">
      <c r="A6" s="26"/>
      <c r="B6" s="26"/>
      <c r="C6" s="26"/>
      <c r="D6" s="26"/>
      <c r="E6" s="73"/>
      <c r="F6" s="26"/>
      <c r="G6" s="26"/>
      <c r="H6" s="26"/>
      <c r="I6" s="26"/>
      <c r="J6" s="26"/>
      <c r="K6" s="26"/>
      <c r="L6" s="26"/>
      <c r="M6" s="55"/>
      <c r="AE6" s="26"/>
    </row>
    <row r="7" spans="1:31" s="120" customFormat="1" x14ac:dyDescent="0.2">
      <c r="A7" s="160"/>
      <c r="B7" s="160"/>
      <c r="C7" s="160"/>
      <c r="D7" s="160"/>
      <c r="E7" s="161"/>
      <c r="F7" s="160"/>
      <c r="G7" s="160"/>
      <c r="H7" s="160"/>
      <c r="I7" s="160"/>
      <c r="J7" s="160"/>
      <c r="K7" s="160"/>
      <c r="L7" s="55"/>
      <c r="M7" s="55"/>
      <c r="AE7" s="160"/>
    </row>
    <row r="8" spans="1:31" s="120" customFormat="1" ht="73.5" customHeight="1" x14ac:dyDescent="0.2">
      <c r="A8" s="26"/>
      <c r="B8" s="26"/>
      <c r="C8" s="26"/>
      <c r="D8" s="26"/>
      <c r="E8" s="73"/>
      <c r="F8" s="26"/>
      <c r="G8" s="26"/>
      <c r="H8" s="26"/>
      <c r="I8" s="26"/>
      <c r="J8" s="26"/>
      <c r="K8" s="26"/>
      <c r="L8" s="55"/>
      <c r="M8" s="55"/>
      <c r="AE8" s="26"/>
    </row>
    <row r="9" spans="1:31" s="120" customFormat="1" ht="81" customHeight="1" x14ac:dyDescent="0.2">
      <c r="A9" s="26"/>
      <c r="B9" s="26"/>
      <c r="C9" s="26"/>
      <c r="E9" s="162"/>
      <c r="F9" s="103"/>
      <c r="G9" s="26"/>
      <c r="H9" s="26"/>
      <c r="I9" s="103"/>
      <c r="J9" s="26"/>
      <c r="K9" s="26"/>
      <c r="M9" s="55"/>
      <c r="AE9" s="26"/>
    </row>
    <row r="10" spans="1:31" s="120" customFormat="1" ht="57" customHeight="1" x14ac:dyDescent="0.2">
      <c r="A10" s="26"/>
      <c r="B10" s="115"/>
      <c r="C10" s="17"/>
      <c r="D10" s="51"/>
      <c r="E10" s="73"/>
      <c r="F10" s="26"/>
      <c r="G10" s="26"/>
      <c r="H10" s="26"/>
      <c r="I10" s="26"/>
      <c r="J10" s="26"/>
      <c r="K10" s="26"/>
      <c r="L10" s="55"/>
      <c r="M10" s="55"/>
      <c r="AE10" s="26"/>
    </row>
    <row r="11" spans="1:31" s="120" customFormat="1" ht="57.75" customHeight="1" x14ac:dyDescent="0.2">
      <c r="A11" s="26"/>
      <c r="B11" s="26"/>
      <c r="C11" s="26"/>
      <c r="D11" s="55"/>
      <c r="E11" s="73"/>
      <c r="F11" s="26"/>
      <c r="G11" s="26"/>
      <c r="H11" s="26"/>
      <c r="I11" s="26"/>
      <c r="J11" s="26"/>
      <c r="K11" s="26"/>
      <c r="L11" s="55"/>
      <c r="M11" s="55"/>
      <c r="AE11" s="26"/>
    </row>
    <row r="12" spans="1:31" s="120" customFormat="1" x14ac:dyDescent="0.2">
      <c r="A12" s="160"/>
      <c r="B12" s="160"/>
      <c r="C12" s="160"/>
      <c r="D12" s="160"/>
      <c r="E12" s="161"/>
      <c r="F12" s="160"/>
      <c r="G12" s="160"/>
      <c r="H12" s="160"/>
      <c r="I12" s="160"/>
      <c r="J12" s="160"/>
      <c r="K12" s="160"/>
      <c r="L12" s="55"/>
      <c r="M12" s="55"/>
      <c r="AE12" s="160"/>
    </row>
    <row r="13" spans="1:31" s="120" customFormat="1" ht="83.25" customHeight="1" x14ac:dyDescent="0.2">
      <c r="A13" s="26"/>
      <c r="B13" s="26"/>
      <c r="C13" s="26"/>
      <c r="D13" s="55"/>
      <c r="E13" s="73"/>
      <c r="F13" s="26"/>
      <c r="G13" s="26"/>
      <c r="H13" s="26"/>
      <c r="I13" s="26"/>
      <c r="J13" s="26"/>
      <c r="K13" s="26"/>
      <c r="L13" s="56"/>
      <c r="M13" s="55"/>
      <c r="AE13" s="26"/>
    </row>
    <row r="14" spans="1:31" s="120" customFormat="1" ht="125.25" customHeight="1" x14ac:dyDescent="0.2">
      <c r="A14" s="26"/>
      <c r="B14" s="26"/>
      <c r="C14" s="26"/>
      <c r="D14" s="26"/>
      <c r="E14" s="73"/>
      <c r="F14" s="26"/>
      <c r="G14" s="26"/>
      <c r="H14" s="26"/>
      <c r="I14" s="26"/>
      <c r="J14" s="26"/>
      <c r="K14" s="26"/>
      <c r="L14" s="55"/>
      <c r="M14" s="55"/>
      <c r="AE14" s="26"/>
    </row>
    <row r="15" spans="1:31" s="120" customFormat="1" ht="66.75" customHeight="1" x14ac:dyDescent="0.2">
      <c r="A15" s="26"/>
      <c r="B15" s="26"/>
      <c r="C15" s="26"/>
      <c r="D15" s="26"/>
      <c r="E15" s="73"/>
      <c r="F15" s="26"/>
      <c r="G15" s="26"/>
      <c r="H15" s="26"/>
      <c r="I15" s="26"/>
      <c r="J15" s="26"/>
      <c r="K15" s="26"/>
      <c r="L15" s="55"/>
      <c r="M15" s="55"/>
      <c r="AE15" s="26"/>
    </row>
    <row r="16" spans="1:31" s="120" customFormat="1" x14ac:dyDescent="0.2">
      <c r="A16" s="160"/>
      <c r="B16" s="160"/>
      <c r="C16" s="160"/>
      <c r="D16" s="160"/>
      <c r="E16" s="161"/>
      <c r="F16" s="160"/>
      <c r="G16" s="160"/>
      <c r="H16" s="160"/>
      <c r="I16" s="160"/>
      <c r="J16" s="160"/>
      <c r="K16" s="160"/>
      <c r="L16" s="55"/>
      <c r="M16" s="55"/>
      <c r="AE16" s="160"/>
    </row>
    <row r="17" spans="1:31" s="120" customFormat="1" ht="79.5" customHeight="1" x14ac:dyDescent="0.2">
      <c r="A17" s="60"/>
      <c r="B17" s="26"/>
      <c r="C17" s="26"/>
      <c r="D17" s="60"/>
      <c r="E17" s="73"/>
      <c r="F17" s="26"/>
      <c r="G17" s="26"/>
      <c r="H17" s="26"/>
      <c r="I17" s="26"/>
      <c r="J17" s="26"/>
      <c r="K17" s="26"/>
      <c r="L17" s="60"/>
      <c r="M17" s="60"/>
      <c r="AE17" s="26"/>
    </row>
    <row r="18" spans="1:31" s="120" customFormat="1" ht="78.75" customHeight="1" x14ac:dyDescent="0.2">
      <c r="A18" s="60"/>
      <c r="B18" s="26"/>
      <c r="C18" s="26"/>
      <c r="D18" s="60"/>
      <c r="E18" s="73"/>
      <c r="F18" s="26"/>
      <c r="G18" s="26"/>
      <c r="H18" s="26"/>
      <c r="I18" s="26"/>
      <c r="J18" s="26"/>
      <c r="K18" s="26"/>
      <c r="L18" s="60"/>
      <c r="M18" s="60"/>
      <c r="AE18" s="26"/>
    </row>
    <row r="19" spans="1:31" s="120" customFormat="1" x14ac:dyDescent="0.2"/>
    <row r="20" spans="1:31" s="120" customFormat="1" x14ac:dyDescent="0.2"/>
    <row r="21" spans="1:31" s="120" customFormat="1" x14ac:dyDescent="0.2"/>
    <row r="22" spans="1:31" s="120" customFormat="1" x14ac:dyDescent="0.2"/>
    <row r="23" spans="1:31" s="120" customFormat="1" x14ac:dyDescent="0.2"/>
    <row r="26" spans="1:31" ht="15" customHeight="1" x14ac:dyDescent="0.2">
      <c r="A26" s="26"/>
      <c r="B26" s="26"/>
      <c r="C26" s="74"/>
      <c r="D26" s="74"/>
      <c r="E26" s="73"/>
      <c r="F26" s="114"/>
      <c r="G26" s="26"/>
      <c r="H26" s="103"/>
      <c r="I26" s="114"/>
      <c r="J26" s="26"/>
      <c r="K26" s="26"/>
      <c r="L26" s="74"/>
      <c r="M26" s="38"/>
      <c r="AE26" s="74"/>
    </row>
    <row r="27" spans="1:31" x14ac:dyDescent="0.2">
      <c r="B27" s="64"/>
      <c r="C27" s="64"/>
      <c r="D27" s="64"/>
      <c r="E27" s="98"/>
      <c r="F27" s="116"/>
      <c r="G27" s="64"/>
      <c r="H27" s="64"/>
      <c r="I27" s="116"/>
      <c r="J27" s="64"/>
      <c r="K27" s="64"/>
      <c r="L27" s="5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B38C-E56E-4AA7-9DAB-A5559B7B5F32}">
  <dimension ref="A1:AE39"/>
  <sheetViews>
    <sheetView topLeftCell="A11" workbookViewId="0">
      <selection activeCell="A11" sqref="A11"/>
    </sheetView>
  </sheetViews>
  <sheetFormatPr baseColWidth="10" defaultColWidth="9.1640625" defaultRowHeight="14" x14ac:dyDescent="0.2"/>
  <cols>
    <col min="1" max="1" width="6.5" style="207" customWidth="1"/>
    <col min="2" max="2" width="35.5" style="207" customWidth="1"/>
    <col min="3" max="3" width="56" style="207" customWidth="1"/>
    <col min="4" max="4" width="25.1640625" style="207" customWidth="1"/>
    <col min="5" max="5" width="20" style="207" customWidth="1"/>
    <col min="6" max="6" width="26.1640625" style="207" customWidth="1"/>
    <col min="7" max="8" width="16.5" style="207" customWidth="1"/>
    <col min="9" max="9" width="17.5" style="207" customWidth="1"/>
    <col min="10" max="10" width="16" style="207" customWidth="1"/>
    <col min="11" max="11" width="14" style="207" customWidth="1"/>
    <col min="12" max="12" width="11" style="207" customWidth="1"/>
    <col min="13" max="13" width="14" style="207" customWidth="1"/>
    <col min="14" max="14" width="9.1640625" style="207"/>
    <col min="15" max="15" width="9.1640625" style="252"/>
    <col min="16" max="30" width="9.1640625" style="207"/>
    <col min="31" max="31" width="30.1640625" style="207" customWidth="1"/>
    <col min="32" max="16384" width="9.1640625" style="207"/>
  </cols>
  <sheetData>
    <row r="1" spans="1:31" ht="15" x14ac:dyDescent="0.2">
      <c r="A1" s="453" t="s">
        <v>50</v>
      </c>
      <c r="B1" s="453" t="s">
        <v>51</v>
      </c>
      <c r="C1" s="453" t="s">
        <v>52</v>
      </c>
      <c r="D1" s="206" t="s">
        <v>14</v>
      </c>
      <c r="E1" s="453" t="s">
        <v>53</v>
      </c>
      <c r="F1" s="453" t="s">
        <v>54</v>
      </c>
      <c r="G1" s="449" t="s">
        <v>55</v>
      </c>
      <c r="H1" s="449"/>
      <c r="I1" s="449"/>
      <c r="J1" s="449"/>
      <c r="K1" s="450"/>
      <c r="L1" s="128"/>
      <c r="M1" s="128"/>
      <c r="AE1" s="206" t="s">
        <v>14</v>
      </c>
    </row>
    <row r="2" spans="1:31" ht="15" x14ac:dyDescent="0.2">
      <c r="A2" s="454"/>
      <c r="B2" s="454"/>
      <c r="C2" s="454"/>
      <c r="D2" s="208" t="s">
        <v>14</v>
      </c>
      <c r="E2" s="454"/>
      <c r="F2" s="454"/>
      <c r="G2" s="208">
        <v>1</v>
      </c>
      <c r="H2" s="208">
        <v>2</v>
      </c>
      <c r="I2" s="208">
        <v>3</v>
      </c>
      <c r="J2" s="208">
        <v>4</v>
      </c>
      <c r="K2" s="208">
        <v>5</v>
      </c>
      <c r="L2" s="128"/>
      <c r="M2" s="128"/>
      <c r="AE2" s="208" t="s">
        <v>14</v>
      </c>
    </row>
    <row r="3" spans="1:31" ht="22.5" customHeight="1" x14ac:dyDescent="0.2">
      <c r="A3" s="451" t="s">
        <v>50</v>
      </c>
      <c r="B3" s="451" t="s">
        <v>457</v>
      </c>
      <c r="C3" s="451" t="s">
        <v>2</v>
      </c>
      <c r="D3" s="209" t="s">
        <v>158</v>
      </c>
      <c r="E3" s="209" t="e">
        <v>#REF!</v>
      </c>
      <c r="F3" s="451" t="s">
        <v>58</v>
      </c>
      <c r="G3" s="210" t="s">
        <v>59</v>
      </c>
      <c r="H3" s="211" t="s">
        <v>60</v>
      </c>
      <c r="I3" s="212" t="s">
        <v>61</v>
      </c>
      <c r="J3" s="213" t="s">
        <v>62</v>
      </c>
      <c r="K3" s="213" t="s">
        <v>63</v>
      </c>
      <c r="L3" s="128"/>
      <c r="M3" s="267" t="s">
        <v>159</v>
      </c>
      <c r="N3" s="267" t="s">
        <v>160</v>
      </c>
      <c r="O3" s="336" t="s">
        <v>161</v>
      </c>
      <c r="Q3" s="207" t="s">
        <v>458</v>
      </c>
      <c r="AE3" s="209" t="s">
        <v>14</v>
      </c>
    </row>
    <row r="4" spans="1:31" ht="15" x14ac:dyDescent="0.2">
      <c r="A4" s="452"/>
      <c r="B4" s="452"/>
      <c r="C4" s="452"/>
      <c r="D4" s="209" t="s">
        <v>14</v>
      </c>
      <c r="E4" s="215">
        <f>SUM(E5:E8)</f>
        <v>0.22500000000000003</v>
      </c>
      <c r="F4" s="452"/>
      <c r="G4" s="209" t="s">
        <v>59</v>
      </c>
      <c r="H4" s="209" t="s">
        <v>60</v>
      </c>
      <c r="I4" s="209" t="s">
        <v>61</v>
      </c>
      <c r="J4" s="209" t="s">
        <v>62</v>
      </c>
      <c r="K4" s="209" t="s">
        <v>63</v>
      </c>
      <c r="L4" s="234"/>
      <c r="M4" s="338"/>
      <c r="N4" s="338"/>
      <c r="O4" s="337"/>
      <c r="P4" s="235"/>
      <c r="AE4" s="209" t="s">
        <v>459</v>
      </c>
    </row>
    <row r="5" spans="1:31" ht="31.5" customHeight="1" x14ac:dyDescent="0.2">
      <c r="A5" s="314">
        <v>1.1000000000000001</v>
      </c>
      <c r="B5" s="132" t="s">
        <v>460</v>
      </c>
      <c r="C5" s="216" t="s">
        <v>170</v>
      </c>
      <c r="D5" s="216" t="s">
        <v>461</v>
      </c>
      <c r="E5" s="190">
        <v>0.1</v>
      </c>
      <c r="F5" s="191" t="s">
        <v>80</v>
      </c>
      <c r="G5" s="191" t="s">
        <v>68</v>
      </c>
      <c r="H5" s="191" t="s">
        <v>69</v>
      </c>
      <c r="I5" s="191" t="s">
        <v>74</v>
      </c>
      <c r="J5" s="192" t="s">
        <v>71</v>
      </c>
      <c r="K5" s="191" t="s">
        <v>72</v>
      </c>
      <c r="L5" s="218" t="s">
        <v>14</v>
      </c>
      <c r="M5" s="220">
        <v>5</v>
      </c>
      <c r="N5" s="207">
        <v>4</v>
      </c>
      <c r="O5" s="336">
        <f>N5/M5*E5</f>
        <v>8.0000000000000016E-2</v>
      </c>
      <c r="Q5" s="344" t="s">
        <v>246</v>
      </c>
      <c r="AE5" s="216" t="s">
        <v>14</v>
      </c>
    </row>
    <row r="6" spans="1:31" ht="31.5" customHeight="1" x14ac:dyDescent="0.2">
      <c r="A6" s="195">
        <v>1.2</v>
      </c>
      <c r="B6" s="132" t="s">
        <v>65</v>
      </c>
      <c r="C6" s="216" t="s">
        <v>65</v>
      </c>
      <c r="D6" s="216"/>
      <c r="E6" s="217">
        <v>0.05</v>
      </c>
      <c r="F6" s="216" t="s">
        <v>67</v>
      </c>
      <c r="G6" s="132" t="s">
        <v>68</v>
      </c>
      <c r="H6" s="219" t="s">
        <v>69</v>
      </c>
      <c r="I6" s="132" t="s">
        <v>74</v>
      </c>
      <c r="J6" s="219" t="s">
        <v>71</v>
      </c>
      <c r="K6" s="219" t="s">
        <v>72</v>
      </c>
      <c r="L6" s="127"/>
      <c r="M6" s="220">
        <v>5</v>
      </c>
      <c r="N6" s="207">
        <v>3</v>
      </c>
      <c r="O6" s="336">
        <f>N6/M6*E6</f>
        <v>0.03</v>
      </c>
      <c r="Q6" s="207" t="s">
        <v>168</v>
      </c>
      <c r="AE6" s="216"/>
    </row>
    <row r="7" spans="1:31" ht="31.5" customHeight="1" x14ac:dyDescent="0.2">
      <c r="A7" s="195">
        <v>1.3</v>
      </c>
      <c r="B7" s="132" t="s">
        <v>75</v>
      </c>
      <c r="C7" s="216" t="s">
        <v>76</v>
      </c>
      <c r="D7" s="216"/>
      <c r="E7" s="217">
        <v>2.5000000000000001E-2</v>
      </c>
      <c r="F7" s="216" t="s">
        <v>77</v>
      </c>
      <c r="G7" s="132" t="s">
        <v>68</v>
      </c>
      <c r="H7" s="219" t="s">
        <v>69</v>
      </c>
      <c r="I7" s="132" t="s">
        <v>74</v>
      </c>
      <c r="J7" s="219" t="s">
        <v>71</v>
      </c>
      <c r="K7" s="219" t="s">
        <v>72</v>
      </c>
      <c r="L7" s="127"/>
      <c r="M7" s="220">
        <v>5</v>
      </c>
      <c r="N7" s="207">
        <v>5</v>
      </c>
      <c r="O7" s="336">
        <f>N7/M7*E7</f>
        <v>2.5000000000000001E-2</v>
      </c>
      <c r="Q7" s="207" t="s">
        <v>168</v>
      </c>
      <c r="AE7" s="216"/>
    </row>
    <row r="8" spans="1:31" ht="31.5" customHeight="1" x14ac:dyDescent="0.2">
      <c r="A8" s="195">
        <v>1.4</v>
      </c>
      <c r="B8" s="132" t="s">
        <v>65</v>
      </c>
      <c r="C8" s="216" t="s">
        <v>73</v>
      </c>
      <c r="D8" s="216"/>
      <c r="E8" s="217">
        <v>0.05</v>
      </c>
      <c r="F8" s="216"/>
      <c r="G8" s="132" t="s">
        <v>68</v>
      </c>
      <c r="H8" s="219" t="s">
        <v>69</v>
      </c>
      <c r="I8" s="132" t="s">
        <v>74</v>
      </c>
      <c r="J8" s="219" t="s">
        <v>71</v>
      </c>
      <c r="K8" s="219" t="s">
        <v>72</v>
      </c>
      <c r="L8" s="127"/>
      <c r="M8" s="220">
        <v>5</v>
      </c>
      <c r="N8" s="207">
        <v>5</v>
      </c>
      <c r="O8" s="336">
        <f>N8/M8*E8</f>
        <v>0.05</v>
      </c>
      <c r="Q8" s="207" t="s">
        <v>168</v>
      </c>
      <c r="AE8" s="216"/>
    </row>
    <row r="9" spans="1:31" ht="15" x14ac:dyDescent="0.2">
      <c r="A9" s="214" t="s">
        <v>50</v>
      </c>
      <c r="B9" s="209" t="s">
        <v>462</v>
      </c>
      <c r="C9" s="209" t="s">
        <v>2</v>
      </c>
      <c r="D9" s="209" t="s">
        <v>14</v>
      </c>
      <c r="E9" s="215">
        <f>SUM(E10:E13)</f>
        <v>0.25</v>
      </c>
      <c r="F9" s="209" t="s">
        <v>58</v>
      </c>
      <c r="G9" s="209" t="s">
        <v>59</v>
      </c>
      <c r="H9" s="221" t="s">
        <v>60</v>
      </c>
      <c r="I9" s="209" t="s">
        <v>61</v>
      </c>
      <c r="J9" s="221" t="s">
        <v>62</v>
      </c>
      <c r="K9" s="221" t="s">
        <v>63</v>
      </c>
      <c r="L9" s="234"/>
      <c r="M9" s="234"/>
      <c r="N9" s="235"/>
      <c r="O9" s="337"/>
      <c r="P9" s="235"/>
      <c r="AE9" s="209" t="s">
        <v>14</v>
      </c>
    </row>
    <row r="10" spans="1:31" ht="57" customHeight="1" x14ac:dyDescent="0.2">
      <c r="A10" s="314">
        <v>2.1</v>
      </c>
      <c r="B10" s="255" t="s">
        <v>463</v>
      </c>
      <c r="C10" s="39" t="s">
        <v>262</v>
      </c>
      <c r="D10" s="39" t="s">
        <v>400</v>
      </c>
      <c r="E10" s="256">
        <v>0.1</v>
      </c>
      <c r="F10" s="257" t="s">
        <v>401</v>
      </c>
      <c r="G10" s="39" t="s">
        <v>402</v>
      </c>
      <c r="H10" s="258" t="s">
        <v>403</v>
      </c>
      <c r="I10" s="258" t="str">
        <f>F10</f>
        <v>2.2m uploads by Feb 2024</v>
      </c>
      <c r="J10" s="39" t="s">
        <v>404</v>
      </c>
      <c r="K10" s="39" t="s">
        <v>405</v>
      </c>
      <c r="L10" s="128"/>
      <c r="M10" s="128">
        <v>5</v>
      </c>
      <c r="N10" s="207">
        <v>5</v>
      </c>
      <c r="O10" s="336">
        <f>N10/M10*E10</f>
        <v>0.1</v>
      </c>
      <c r="Q10" s="343" t="s">
        <v>464</v>
      </c>
      <c r="AE10" s="127" t="s">
        <v>465</v>
      </c>
    </row>
    <row r="11" spans="1:31" ht="57" customHeight="1" x14ac:dyDescent="0.2">
      <c r="A11" s="314">
        <v>2.2000000000000002</v>
      </c>
      <c r="B11" s="199" t="s">
        <v>466</v>
      </c>
      <c r="C11" s="200" t="s">
        <v>118</v>
      </c>
      <c r="D11" s="201" t="s">
        <v>467</v>
      </c>
      <c r="E11" s="196">
        <v>0.1</v>
      </c>
      <c r="F11" s="202" t="s">
        <v>119</v>
      </c>
      <c r="G11" s="203" t="s">
        <v>120</v>
      </c>
      <c r="H11" s="198" t="s">
        <v>121</v>
      </c>
      <c r="I11" s="197" t="s">
        <v>122</v>
      </c>
      <c r="J11" s="197" t="s">
        <v>123</v>
      </c>
      <c r="K11" s="197" t="s">
        <v>124</v>
      </c>
      <c r="L11" s="128"/>
      <c r="M11" s="128">
        <v>5</v>
      </c>
      <c r="N11" s="207">
        <v>5</v>
      </c>
      <c r="O11" s="336">
        <f>N11/M11*E11</f>
        <v>0.1</v>
      </c>
      <c r="Q11" s="343" t="s">
        <v>468</v>
      </c>
      <c r="AE11" s="127"/>
    </row>
    <row r="12" spans="1:31" ht="57.75" customHeight="1" x14ac:dyDescent="0.2">
      <c r="A12" s="195">
        <v>2.2999999999999998</v>
      </c>
      <c r="B12" s="218" t="s">
        <v>31</v>
      </c>
      <c r="C12" s="132" t="s">
        <v>89</v>
      </c>
      <c r="D12" s="128" t="s">
        <v>469</v>
      </c>
      <c r="E12" s="217">
        <v>2.5000000000000001E-2</v>
      </c>
      <c r="F12" s="132" t="s">
        <v>35</v>
      </c>
      <c r="G12" s="132" t="s">
        <v>90</v>
      </c>
      <c r="H12" s="222" t="s">
        <v>91</v>
      </c>
      <c r="I12" s="222" t="s">
        <v>35</v>
      </c>
      <c r="J12" s="132" t="s">
        <v>92</v>
      </c>
      <c r="K12" s="132" t="s">
        <v>93</v>
      </c>
      <c r="L12" s="128"/>
      <c r="M12" s="128">
        <v>5</v>
      </c>
      <c r="N12" s="207">
        <v>2</v>
      </c>
      <c r="O12" s="336">
        <f>N12/M12*E12</f>
        <v>1.0000000000000002E-2</v>
      </c>
      <c r="Q12" s="207" t="s">
        <v>470</v>
      </c>
      <c r="AE12" s="132" t="s">
        <v>83</v>
      </c>
    </row>
    <row r="13" spans="1:31" ht="57.75" customHeight="1" x14ac:dyDescent="0.2">
      <c r="A13" s="127">
        <v>2.4</v>
      </c>
      <c r="B13" s="127" t="s">
        <v>82</v>
      </c>
      <c r="C13" s="127" t="s">
        <v>179</v>
      </c>
      <c r="D13" s="128" t="s">
        <v>469</v>
      </c>
      <c r="E13" s="223">
        <v>2.5000000000000001E-2</v>
      </c>
      <c r="F13" s="127" t="s">
        <v>84</v>
      </c>
      <c r="G13" s="127" t="s">
        <v>85</v>
      </c>
      <c r="H13" s="224" t="s">
        <v>86</v>
      </c>
      <c r="I13" s="224" t="s">
        <v>84</v>
      </c>
      <c r="J13" s="127" t="s">
        <v>87</v>
      </c>
      <c r="K13" s="127" t="s">
        <v>88</v>
      </c>
      <c r="L13" s="128"/>
      <c r="M13" s="128">
        <v>5</v>
      </c>
      <c r="N13" s="207">
        <v>5</v>
      </c>
      <c r="O13" s="336">
        <f>N13/M13*E13</f>
        <v>2.5000000000000001E-2</v>
      </c>
      <c r="Q13" s="207" t="s">
        <v>470</v>
      </c>
      <c r="AE13" s="132"/>
    </row>
    <row r="14" spans="1:31" s="235" customFormat="1" ht="15" x14ac:dyDescent="0.2">
      <c r="A14" s="214" t="s">
        <v>50</v>
      </c>
      <c r="B14" s="209" t="s">
        <v>471</v>
      </c>
      <c r="C14" s="209" t="s">
        <v>2</v>
      </c>
      <c r="D14" s="209" t="s">
        <v>14</v>
      </c>
      <c r="E14" s="215">
        <f>SUM(E15:E18)</f>
        <v>0.32500000000000001</v>
      </c>
      <c r="F14" s="209" t="s">
        <v>58</v>
      </c>
      <c r="G14" s="209" t="s">
        <v>59</v>
      </c>
      <c r="H14" s="221" t="s">
        <v>60</v>
      </c>
      <c r="I14" s="209" t="s">
        <v>61</v>
      </c>
      <c r="J14" s="221" t="s">
        <v>62</v>
      </c>
      <c r="K14" s="221" t="s">
        <v>63</v>
      </c>
      <c r="L14" s="234"/>
      <c r="M14" s="234"/>
      <c r="O14" s="337"/>
      <c r="Q14" s="207"/>
      <c r="R14" s="207"/>
      <c r="S14" s="207"/>
      <c r="T14" s="207"/>
      <c r="U14" s="207"/>
      <c r="V14" s="207"/>
      <c r="W14" s="207"/>
      <c r="AE14" s="236" t="s">
        <v>14</v>
      </c>
    </row>
    <row r="15" spans="1:31" ht="83.25" customHeight="1" x14ac:dyDescent="0.2">
      <c r="A15" s="195">
        <v>3.1</v>
      </c>
      <c r="B15" s="132" t="s">
        <v>395</v>
      </c>
      <c r="C15" s="166" t="s">
        <v>361</v>
      </c>
      <c r="D15" s="128" t="s">
        <v>472</v>
      </c>
      <c r="E15" s="237">
        <v>0.1</v>
      </c>
      <c r="F15" s="132" t="s">
        <v>48</v>
      </c>
      <c r="G15" s="132" t="s">
        <v>101</v>
      </c>
      <c r="H15" s="132" t="s">
        <v>277</v>
      </c>
      <c r="I15" s="222" t="s">
        <v>48</v>
      </c>
      <c r="J15" s="132" t="s">
        <v>278</v>
      </c>
      <c r="K15" s="132" t="s">
        <v>104</v>
      </c>
      <c r="L15" s="238"/>
      <c r="M15" s="128">
        <v>5</v>
      </c>
      <c r="N15" s="207">
        <v>4</v>
      </c>
      <c r="O15" s="336">
        <f>N15/M15*E15</f>
        <v>8.0000000000000016E-2</v>
      </c>
      <c r="Q15" s="344" t="s">
        <v>279</v>
      </c>
      <c r="AE15" s="132" t="s">
        <v>98</v>
      </c>
    </row>
    <row r="16" spans="1:31" ht="160.5" customHeight="1" x14ac:dyDescent="0.2">
      <c r="A16" s="195">
        <v>3.2</v>
      </c>
      <c r="B16" s="132" t="s">
        <v>473</v>
      </c>
      <c r="C16" s="132" t="s">
        <v>474</v>
      </c>
      <c r="D16" s="132"/>
      <c r="E16" s="239">
        <v>0.1</v>
      </c>
      <c r="F16" s="132" t="s">
        <v>475</v>
      </c>
      <c r="G16" s="132" t="s">
        <v>476</v>
      </c>
      <c r="H16" s="132" t="s">
        <v>477</v>
      </c>
      <c r="I16" s="216" t="s">
        <v>475</v>
      </c>
      <c r="J16" s="132" t="s">
        <v>212</v>
      </c>
      <c r="K16" s="132" t="s">
        <v>478</v>
      </c>
      <c r="L16" s="128"/>
      <c r="M16" s="128">
        <v>5</v>
      </c>
      <c r="N16" s="207">
        <v>5</v>
      </c>
      <c r="O16" s="336">
        <f>N16/M16*E16</f>
        <v>0.1</v>
      </c>
      <c r="Q16" s="344" t="s">
        <v>479</v>
      </c>
      <c r="AE16" s="132" t="s">
        <v>480</v>
      </c>
    </row>
    <row r="17" spans="1:31" ht="56.25" customHeight="1" x14ac:dyDescent="0.2">
      <c r="A17" s="226">
        <v>2.5</v>
      </c>
      <c r="B17" s="1" t="s">
        <v>96</v>
      </c>
      <c r="C17" s="227" t="s">
        <v>125</v>
      </c>
      <c r="D17" s="228" t="s">
        <v>481</v>
      </c>
      <c r="E17" s="229">
        <v>0.05</v>
      </c>
      <c r="F17" s="230" t="s">
        <v>126</v>
      </c>
      <c r="G17" s="230" t="s">
        <v>127</v>
      </c>
      <c r="H17" s="230" t="s">
        <v>128</v>
      </c>
      <c r="I17" s="230" t="s">
        <v>126</v>
      </c>
      <c r="J17" s="230" t="s">
        <v>129</v>
      </c>
      <c r="K17" s="230" t="s">
        <v>399</v>
      </c>
      <c r="L17" s="231"/>
      <c r="M17" s="232">
        <v>5</v>
      </c>
      <c r="N17" s="233">
        <v>3</v>
      </c>
      <c r="O17" s="336">
        <f>N17/M17*E17</f>
        <v>0.03</v>
      </c>
      <c r="P17" s="233" t="s">
        <v>14</v>
      </c>
      <c r="Q17" s="344" t="s">
        <v>482</v>
      </c>
      <c r="R17" s="340" t="s">
        <v>14</v>
      </c>
      <c r="S17" s="340" t="s">
        <v>14</v>
      </c>
      <c r="T17" s="340" t="s">
        <v>14</v>
      </c>
      <c r="U17" s="340" t="s">
        <v>14</v>
      </c>
      <c r="V17" s="340" t="s">
        <v>14</v>
      </c>
      <c r="W17" s="340" t="s">
        <v>14</v>
      </c>
      <c r="X17" s="233" t="s">
        <v>14</v>
      </c>
      <c r="Y17" s="233" t="s">
        <v>14</v>
      </c>
      <c r="Z17" s="233" t="s">
        <v>14</v>
      </c>
      <c r="AA17" s="233" t="s">
        <v>14</v>
      </c>
      <c r="AB17" s="233" t="s">
        <v>14</v>
      </c>
      <c r="AE17" s="132"/>
    </row>
    <row r="18" spans="1:31" ht="58.5" customHeight="1" x14ac:dyDescent="0.2">
      <c r="A18" s="314">
        <v>3.3</v>
      </c>
      <c r="B18" s="39" t="s">
        <v>406</v>
      </c>
      <c r="C18" s="4" t="s">
        <v>483</v>
      </c>
      <c r="D18" s="39" t="s">
        <v>407</v>
      </c>
      <c r="E18" s="259">
        <v>7.4999999999999997E-2</v>
      </c>
      <c r="F18" s="39" t="s">
        <v>282</v>
      </c>
      <c r="G18" s="45" t="s">
        <v>283</v>
      </c>
      <c r="H18" s="9" t="s">
        <v>284</v>
      </c>
      <c r="I18" s="45" t="s">
        <v>282</v>
      </c>
      <c r="J18" s="9" t="s">
        <v>285</v>
      </c>
      <c r="K18" s="9" t="s">
        <v>286</v>
      </c>
      <c r="L18" s="128"/>
      <c r="M18" s="128">
        <v>5</v>
      </c>
      <c r="N18" s="207">
        <v>5</v>
      </c>
      <c r="O18" s="336">
        <f>N18/M18*E18</f>
        <v>7.4999999999999997E-2</v>
      </c>
      <c r="Q18" s="344" t="s">
        <v>484</v>
      </c>
      <c r="AE18" s="127"/>
    </row>
    <row r="19" spans="1:31" ht="15" x14ac:dyDescent="0.2">
      <c r="A19" s="214" t="s">
        <v>14</v>
      </c>
      <c r="B19" s="209" t="s">
        <v>485</v>
      </c>
      <c r="C19" s="221" t="s">
        <v>2</v>
      </c>
      <c r="D19" s="209" t="s">
        <v>14</v>
      </c>
      <c r="E19" s="215">
        <v>0.1</v>
      </c>
      <c r="F19" s="209" t="s">
        <v>58</v>
      </c>
      <c r="G19" s="209" t="s">
        <v>59</v>
      </c>
      <c r="H19" s="209" t="s">
        <v>60</v>
      </c>
      <c r="I19" s="209" t="s">
        <v>61</v>
      </c>
      <c r="J19" s="209" t="s">
        <v>62</v>
      </c>
      <c r="K19" s="209" t="s">
        <v>63</v>
      </c>
      <c r="L19" s="234"/>
      <c r="M19" s="234"/>
      <c r="N19" s="235"/>
      <c r="O19" s="337"/>
      <c r="P19" s="235"/>
      <c r="AE19" s="221" t="s">
        <v>14</v>
      </c>
    </row>
    <row r="20" spans="1:31" ht="57" x14ac:dyDescent="0.2">
      <c r="A20" s="128">
        <v>4.0999999999999996</v>
      </c>
      <c r="B20" s="324" t="s">
        <v>486</v>
      </c>
      <c r="C20" s="324" t="s">
        <v>487</v>
      </c>
      <c r="D20" s="128"/>
      <c r="E20" s="225">
        <v>0.05</v>
      </c>
      <c r="F20" s="127">
        <v>2</v>
      </c>
      <c r="G20" s="127">
        <v>0</v>
      </c>
      <c r="H20" s="127">
        <v>1</v>
      </c>
      <c r="I20" s="127">
        <v>2</v>
      </c>
      <c r="J20" s="127">
        <v>3</v>
      </c>
      <c r="K20" s="127">
        <v>4</v>
      </c>
      <c r="L20" s="128"/>
      <c r="M20" s="128">
        <v>5</v>
      </c>
      <c r="N20" s="207">
        <v>5</v>
      </c>
      <c r="O20" s="336">
        <f>N20/M20*E20</f>
        <v>0.05</v>
      </c>
      <c r="Q20" s="344" t="s">
        <v>488</v>
      </c>
      <c r="AE20" s="127"/>
    </row>
    <row r="21" spans="1:31" ht="44.25" customHeight="1" x14ac:dyDescent="0.2">
      <c r="A21" s="320">
        <v>4.2</v>
      </c>
      <c r="B21" s="182" t="s">
        <v>149</v>
      </c>
      <c r="C21" s="182" t="s">
        <v>151</v>
      </c>
      <c r="D21" s="220"/>
      <c r="E21" s="225">
        <v>0.05</v>
      </c>
      <c r="F21" s="182" t="s">
        <v>152</v>
      </c>
      <c r="G21" s="182" t="s">
        <v>153</v>
      </c>
      <c r="H21" s="51" t="s">
        <v>154</v>
      </c>
      <c r="I21" s="51" t="s">
        <v>152</v>
      </c>
      <c r="J21" s="51" t="s">
        <v>155</v>
      </c>
      <c r="K21" s="51" t="s">
        <v>156</v>
      </c>
      <c r="L21" s="128"/>
      <c r="M21" s="128">
        <v>5</v>
      </c>
      <c r="N21" s="207">
        <v>5</v>
      </c>
      <c r="O21" s="336">
        <f>N21/M21*E21</f>
        <v>0.05</v>
      </c>
      <c r="AE21" s="127"/>
    </row>
    <row r="22" spans="1:31" ht="79.5" customHeight="1" x14ac:dyDescent="0.2">
      <c r="A22" s="6" t="s">
        <v>14</v>
      </c>
      <c r="B22" s="7" t="s">
        <v>489</v>
      </c>
      <c r="C22" s="7" t="s">
        <v>2</v>
      </c>
      <c r="D22" s="7" t="s">
        <v>14</v>
      </c>
      <c r="E22" s="8">
        <f>SUM(E23+E24)</f>
        <v>0.1</v>
      </c>
      <c r="F22" s="7" t="s">
        <v>394</v>
      </c>
      <c r="G22" s="7" t="s">
        <v>59</v>
      </c>
      <c r="H22" s="7" t="s">
        <v>60</v>
      </c>
      <c r="I22" s="7" t="s">
        <v>61</v>
      </c>
      <c r="J22" s="7" t="s">
        <v>62</v>
      </c>
      <c r="K22" s="7" t="s">
        <v>63</v>
      </c>
      <c r="L22" s="234"/>
      <c r="M22" s="234"/>
      <c r="N22" s="235"/>
      <c r="O22" s="337"/>
      <c r="P22" s="235"/>
      <c r="AE22" s="127"/>
    </row>
    <row r="23" spans="1:31" ht="38.25" customHeight="1" x14ac:dyDescent="0.2">
      <c r="A23" s="204">
        <v>5.0999999999999996</v>
      </c>
      <c r="B23" s="62" t="s">
        <v>396</v>
      </c>
      <c r="C23" s="63" t="s">
        <v>397</v>
      </c>
      <c r="D23" s="62"/>
      <c r="E23" s="205">
        <v>0.05</v>
      </c>
      <c r="F23" s="63" t="s">
        <v>110</v>
      </c>
      <c r="G23" s="63" t="s">
        <v>176</v>
      </c>
      <c r="H23" s="63" t="s">
        <v>398</v>
      </c>
      <c r="I23" s="63" t="s">
        <v>110</v>
      </c>
      <c r="J23" s="63" t="s">
        <v>113</v>
      </c>
      <c r="K23" s="63" t="s">
        <v>114</v>
      </c>
      <c r="L23" s="128"/>
      <c r="M23" s="128">
        <v>5</v>
      </c>
      <c r="N23" s="207">
        <v>2</v>
      </c>
      <c r="O23" s="336">
        <f>N23/M23*E23</f>
        <v>2.0000000000000004E-2</v>
      </c>
      <c r="AE23" s="127"/>
    </row>
    <row r="24" spans="1:31" ht="42.75" customHeight="1" x14ac:dyDescent="0.2">
      <c r="A24" s="204">
        <v>5.2</v>
      </c>
      <c r="B24" s="62" t="s">
        <v>116</v>
      </c>
      <c r="C24" s="62" t="s">
        <v>117</v>
      </c>
      <c r="D24" s="63" t="s">
        <v>115</v>
      </c>
      <c r="E24" s="205">
        <v>0.05</v>
      </c>
      <c r="F24" s="63" t="s">
        <v>110</v>
      </c>
      <c r="G24" s="63" t="s">
        <v>176</v>
      </c>
      <c r="H24" s="63" t="s">
        <v>398</v>
      </c>
      <c r="I24" s="63" t="s">
        <v>110</v>
      </c>
      <c r="J24" s="63" t="s">
        <v>113</v>
      </c>
      <c r="K24" s="63" t="s">
        <v>114</v>
      </c>
      <c r="L24" s="128"/>
      <c r="M24" s="128">
        <v>5</v>
      </c>
      <c r="N24" s="207">
        <v>5</v>
      </c>
      <c r="O24" s="336">
        <f>N24/M24*E24</f>
        <v>0.05</v>
      </c>
      <c r="AE24" s="127"/>
    </row>
    <row r="25" spans="1:31" ht="78.75" customHeight="1" x14ac:dyDescent="0.2">
      <c r="A25" s="128"/>
      <c r="B25" s="127"/>
      <c r="C25" s="241"/>
      <c r="D25" s="128"/>
      <c r="E25" s="225">
        <f>SUM(E19+E14+E9+E4+E22)</f>
        <v>1.0000000000000002</v>
      </c>
      <c r="F25" s="127"/>
      <c r="G25" s="127"/>
      <c r="H25" s="127"/>
      <c r="I25" s="127"/>
      <c r="J25" s="127"/>
      <c r="K25" s="127"/>
      <c r="L25" s="128"/>
      <c r="M25" s="128"/>
      <c r="O25" s="252">
        <f>SUM(O5:O24)</f>
        <v>0.87500000000000011</v>
      </c>
      <c r="AE25" s="127"/>
    </row>
    <row r="28" spans="1:31" ht="15" x14ac:dyDescent="0.2">
      <c r="A28" s="207">
        <v>1</v>
      </c>
      <c r="B28" s="46" t="s">
        <v>490</v>
      </c>
      <c r="C28" t="s">
        <v>491</v>
      </c>
    </row>
    <row r="29" spans="1:31" ht="15" x14ac:dyDescent="0.2">
      <c r="B29"/>
      <c r="C29" t="s">
        <v>492</v>
      </c>
    </row>
    <row r="30" spans="1:31" ht="15" x14ac:dyDescent="0.2">
      <c r="A30" s="207">
        <v>2</v>
      </c>
      <c r="B30" s="46" t="s">
        <v>493</v>
      </c>
      <c r="C30" t="s">
        <v>494</v>
      </c>
    </row>
    <row r="31" spans="1:31" ht="15" x14ac:dyDescent="0.2">
      <c r="A31" s="207">
        <v>3</v>
      </c>
      <c r="B31" s="46" t="s">
        <v>495</v>
      </c>
      <c r="C31" s="46" t="s">
        <v>496</v>
      </c>
    </row>
    <row r="35" spans="1:31" ht="15" customHeight="1" x14ac:dyDescent="0.2">
      <c r="A35" s="195">
        <v>2.4</v>
      </c>
      <c r="B35" s="132" t="s">
        <v>497</v>
      </c>
      <c r="C35" s="242" t="s">
        <v>498</v>
      </c>
      <c r="D35" s="216" t="s">
        <v>14</v>
      </c>
      <c r="E35" s="217">
        <v>0.05</v>
      </c>
      <c r="F35" s="243">
        <v>7.0000000000000007E-2</v>
      </c>
      <c r="G35" s="132" t="s">
        <v>499</v>
      </c>
      <c r="H35" s="244">
        <v>0.05</v>
      </c>
      <c r="I35" s="243">
        <v>7.0000000000000007E-2</v>
      </c>
      <c r="J35" s="219" t="s">
        <v>500</v>
      </c>
      <c r="K35" s="219" t="s">
        <v>72</v>
      </c>
      <c r="L35" s="245" t="s">
        <v>501</v>
      </c>
      <c r="M35" s="246"/>
      <c r="AE35" s="242" t="s">
        <v>502</v>
      </c>
    </row>
    <row r="36" spans="1:31" ht="29" x14ac:dyDescent="0.2">
      <c r="B36" s="247" t="s">
        <v>503</v>
      </c>
      <c r="C36" s="247" t="s">
        <v>504</v>
      </c>
      <c r="D36" s="247" t="s">
        <v>14</v>
      </c>
      <c r="E36" s="248"/>
      <c r="F36" s="249">
        <v>7.0000000000000007E-2</v>
      </c>
      <c r="G36" s="247" t="s">
        <v>505</v>
      </c>
      <c r="H36" s="250" t="s">
        <v>506</v>
      </c>
      <c r="I36" s="249">
        <v>7.0000000000000007E-2</v>
      </c>
      <c r="J36" s="250" t="s">
        <v>507</v>
      </c>
      <c r="K36" s="250" t="s">
        <v>72</v>
      </c>
      <c r="L36" s="220" t="s">
        <v>508</v>
      </c>
    </row>
    <row r="37" spans="1:31" ht="85" x14ac:dyDescent="0.2">
      <c r="A37" s="251">
        <v>2.2000000000000002</v>
      </c>
      <c r="B37" s="251" t="s">
        <v>497</v>
      </c>
      <c r="C37" s="242" t="s">
        <v>509</v>
      </c>
      <c r="E37" s="252">
        <v>0.05</v>
      </c>
      <c r="F37" s="253">
        <v>0.08</v>
      </c>
      <c r="G37" s="133" t="s">
        <v>510</v>
      </c>
      <c r="H37" s="219" t="s">
        <v>511</v>
      </c>
      <c r="I37" s="254">
        <v>0.08</v>
      </c>
      <c r="J37" s="219" t="s">
        <v>512</v>
      </c>
      <c r="K37" s="219" t="s">
        <v>72</v>
      </c>
      <c r="M37" s="220"/>
      <c r="AE37" s="247" t="s">
        <v>513</v>
      </c>
    </row>
    <row r="38" spans="1:31" ht="141" x14ac:dyDescent="0.2">
      <c r="A38" s="194">
        <v>2.1</v>
      </c>
      <c r="B38" s="132" t="s">
        <v>514</v>
      </c>
      <c r="C38" s="216" t="s">
        <v>515</v>
      </c>
      <c r="D38" s="216" t="s">
        <v>516</v>
      </c>
      <c r="E38" s="217">
        <v>0.05</v>
      </c>
      <c r="F38" s="132" t="s">
        <v>517</v>
      </c>
      <c r="G38" s="132">
        <v>0</v>
      </c>
      <c r="H38" s="132">
        <v>1</v>
      </c>
      <c r="I38" s="216">
        <v>2</v>
      </c>
      <c r="J38" s="132">
        <v>3</v>
      </c>
      <c r="K38" s="132" t="s">
        <v>518</v>
      </c>
      <c r="L38" s="128" t="s">
        <v>519</v>
      </c>
      <c r="M38" s="128"/>
      <c r="AE38" s="216" t="s">
        <v>520</v>
      </c>
    </row>
    <row r="39" spans="1:31" ht="43" x14ac:dyDescent="0.2">
      <c r="B39" s="133" t="s">
        <v>310</v>
      </c>
      <c r="C39" s="132" t="s">
        <v>521</v>
      </c>
      <c r="D39" s="195" t="s">
        <v>371</v>
      </c>
      <c r="E39" s="239">
        <v>0.05</v>
      </c>
      <c r="F39" s="132" t="s">
        <v>39</v>
      </c>
      <c r="G39" s="240" t="s">
        <v>373</v>
      </c>
      <c r="H39" s="240" t="s">
        <v>522</v>
      </c>
      <c r="I39" s="240" t="s">
        <v>39</v>
      </c>
      <c r="J39" s="240" t="s">
        <v>375</v>
      </c>
      <c r="K39" s="240" t="s">
        <v>376</v>
      </c>
    </row>
  </sheetData>
  <mergeCells count="10">
    <mergeCell ref="G1:K1"/>
    <mergeCell ref="A3:A4"/>
    <mergeCell ref="B3:B4"/>
    <mergeCell ref="C3:C4"/>
    <mergeCell ref="F3:F4"/>
    <mergeCell ref="A1:A2"/>
    <mergeCell ref="B1:B2"/>
    <mergeCell ref="C1:C2"/>
    <mergeCell ref="E1:E2"/>
    <mergeCell ref="F1:F2"/>
  </mergeCells>
  <dataValidations count="2">
    <dataValidation type="list" allowBlank="1" showInputMessage="1" showErrorMessage="1" sqref="N5:N13" xr:uid="{5384578A-7B39-4186-91D4-568C5CB2B988}">
      <formula1>$N$5:$N$24</formula1>
    </dataValidation>
    <dataValidation type="list" allowBlank="1" showInputMessage="1" showErrorMessage="1" sqref="N3:N4" xr:uid="{A20AAF7D-3EA9-4F57-A473-49B317E47388}">
      <formula1>$N$4:$N$15</formula1>
    </dataValidation>
  </dataValidations>
  <hyperlinks>
    <hyperlink ref="Q18" r:id="rId1" display="https://app.powerbi.com/groups/me/apps/d016244e-c85b-4a9f-a89a-b739b718d69a/reports/6614a5b9-98a9-4fd5-ba4e-d1c5f0dad29e/ReportSection97602b2dcb8cff5ebfb8?ctid=d2a96d22-de08-48e1-bc43-78e70d957e83&amp;openReportSource=SubscribeOthers&amp;experience=power-bi&amp;bookmarkGuid=357bff74-e214-4285-a179-7fddf66482a1" xr:uid="{E8B2E83A-A292-4516-99FD-51A1CEB4CC50}"/>
    <hyperlink ref="Q17" r:id="rId2" xr:uid="{0715CB94-2CCC-4222-8317-DF214D560905}"/>
    <hyperlink ref="Q15" r:id="rId3" xr:uid="{43E21BBF-14C8-41B9-85D6-69C2FA8B0AEE}"/>
    <hyperlink ref="Q5" r:id="rId4" xr:uid="{3D451EE5-64A1-494D-B542-848807FCD57C}"/>
    <hyperlink ref="Q20" r:id="rId5" xr:uid="{C5018626-A25B-4A64-B94F-D9A10A175CDC}"/>
    <hyperlink ref="Q16" r:id="rId6" xr:uid="{D8EF30B9-AD03-45FA-A467-D1581822F58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98F0-D40D-4782-B223-CCD088555663}">
  <dimension ref="A1:E13"/>
  <sheetViews>
    <sheetView workbookViewId="0"/>
  </sheetViews>
  <sheetFormatPr baseColWidth="10" defaultColWidth="8.83203125" defaultRowHeight="15" x14ac:dyDescent="0.2"/>
  <cols>
    <col min="1" max="1" width="21.5" customWidth="1"/>
    <col min="2" max="2" width="22.5" customWidth="1"/>
    <col min="3" max="3" width="19.5" customWidth="1"/>
    <col min="4" max="4" width="29.5" customWidth="1"/>
    <col min="5" max="5" width="23.5" customWidth="1"/>
  </cols>
  <sheetData>
    <row r="1" spans="1:5" ht="19" x14ac:dyDescent="0.25">
      <c r="A1" s="139" t="s">
        <v>523</v>
      </c>
      <c r="B1" s="139"/>
      <c r="C1" s="139"/>
      <c r="D1" s="38"/>
    </row>
    <row r="2" spans="1:5" ht="48" x14ac:dyDescent="0.2">
      <c r="A2" s="145" t="s">
        <v>524</v>
      </c>
      <c r="B2" s="145" t="s">
        <v>459</v>
      </c>
      <c r="C2" s="140" t="s">
        <v>525</v>
      </c>
      <c r="D2" s="140" t="s">
        <v>526</v>
      </c>
      <c r="E2" s="146" t="s">
        <v>527</v>
      </c>
    </row>
    <row r="3" spans="1:5" ht="96" x14ac:dyDescent="0.2">
      <c r="A3" s="455" t="s">
        <v>528</v>
      </c>
      <c r="B3" s="47" t="s">
        <v>529</v>
      </c>
      <c r="C3" s="48" t="s">
        <v>530</v>
      </c>
      <c r="D3" s="47" t="s">
        <v>531</v>
      </c>
      <c r="E3" s="141" t="s">
        <v>532</v>
      </c>
    </row>
    <row r="4" spans="1:5" ht="32" x14ac:dyDescent="0.2">
      <c r="A4" s="455"/>
      <c r="B4" s="47" t="s">
        <v>533</v>
      </c>
      <c r="C4" s="48" t="s">
        <v>534</v>
      </c>
      <c r="D4" s="48" t="s">
        <v>535</v>
      </c>
      <c r="E4" s="457" t="s">
        <v>536</v>
      </c>
    </row>
    <row r="5" spans="1:5" ht="32" x14ac:dyDescent="0.2">
      <c r="A5" s="455"/>
      <c r="B5" s="47" t="s">
        <v>537</v>
      </c>
      <c r="C5" s="48" t="s">
        <v>534</v>
      </c>
      <c r="D5" s="48" t="s">
        <v>535</v>
      </c>
      <c r="E5" s="458"/>
    </row>
    <row r="6" spans="1:5" ht="117.75" customHeight="1" x14ac:dyDescent="0.2">
      <c r="A6" s="144" t="s">
        <v>538</v>
      </c>
      <c r="B6" s="140" t="s">
        <v>539</v>
      </c>
      <c r="C6" s="48" t="s">
        <v>540</v>
      </c>
      <c r="D6" s="47" t="s">
        <v>541</v>
      </c>
      <c r="E6" s="141" t="s">
        <v>542</v>
      </c>
    </row>
    <row r="7" spans="1:5" ht="62.25" customHeight="1" x14ac:dyDescent="0.2">
      <c r="A7" s="456" t="s">
        <v>543</v>
      </c>
      <c r="B7" s="142" t="s">
        <v>544</v>
      </c>
      <c r="C7" s="48" t="s">
        <v>545</v>
      </c>
      <c r="D7" s="47" t="s">
        <v>546</v>
      </c>
      <c r="E7" s="141" t="s">
        <v>547</v>
      </c>
    </row>
    <row r="8" spans="1:5" ht="53.25" customHeight="1" x14ac:dyDescent="0.2">
      <c r="A8" s="456"/>
      <c r="B8" s="142" t="s">
        <v>548</v>
      </c>
      <c r="C8" s="48" t="s">
        <v>545</v>
      </c>
      <c r="D8" s="47" t="s">
        <v>549</v>
      </c>
      <c r="E8" s="141" t="s">
        <v>550</v>
      </c>
    </row>
    <row r="9" spans="1:5" ht="70.5" customHeight="1" x14ac:dyDescent="0.2">
      <c r="A9" s="456"/>
      <c r="B9" s="143" t="s">
        <v>551</v>
      </c>
      <c r="C9" s="48" t="s">
        <v>545</v>
      </c>
      <c r="D9" s="47" t="s">
        <v>552</v>
      </c>
      <c r="E9" s="141" t="s">
        <v>553</v>
      </c>
    </row>
    <row r="10" spans="1:5" ht="27" x14ac:dyDescent="0.2">
      <c r="A10" s="456"/>
      <c r="B10" s="143" t="s">
        <v>554</v>
      </c>
      <c r="C10" s="48" t="s">
        <v>555</v>
      </c>
      <c r="D10" s="48" t="s">
        <v>556</v>
      </c>
      <c r="E10" s="49" t="s">
        <v>557</v>
      </c>
    </row>
    <row r="12" spans="1:5" ht="48" x14ac:dyDescent="0.2">
      <c r="A12" s="459" t="s">
        <v>558</v>
      </c>
      <c r="B12" s="41" t="s">
        <v>559</v>
      </c>
    </row>
    <row r="13" spans="1:5" ht="48" x14ac:dyDescent="0.2">
      <c r="A13" s="459"/>
      <c r="B13" s="28" t="s">
        <v>560</v>
      </c>
    </row>
  </sheetData>
  <mergeCells count="4">
    <mergeCell ref="A3:A5"/>
    <mergeCell ref="A7:A10"/>
    <mergeCell ref="E4:E5"/>
    <mergeCell ref="A12:A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2472-4C70-4259-AEDF-61290144E480}">
  <dimension ref="A1:G8"/>
  <sheetViews>
    <sheetView workbookViewId="0">
      <selection activeCell="E1" sqref="E1:F1"/>
    </sheetView>
  </sheetViews>
  <sheetFormatPr baseColWidth="10" defaultColWidth="8.83203125" defaultRowHeight="15" x14ac:dyDescent="0.2"/>
  <cols>
    <col min="1" max="1" width="7.5" customWidth="1"/>
    <col min="2" max="2" width="26.5" style="28" customWidth="1"/>
    <col min="3" max="4" width="24" style="28" customWidth="1"/>
    <col min="5" max="5" width="17.33203125" customWidth="1"/>
    <col min="6" max="6" width="20.33203125" customWidth="1"/>
    <col min="7" max="7" width="27" style="28" customWidth="1"/>
  </cols>
  <sheetData>
    <row r="1" spans="1:7" ht="16" x14ac:dyDescent="0.2">
      <c r="A1" s="46" t="s">
        <v>561</v>
      </c>
      <c r="B1" s="138" t="s">
        <v>0</v>
      </c>
      <c r="C1" s="138" t="s">
        <v>439</v>
      </c>
      <c r="D1" s="138" t="s">
        <v>3</v>
      </c>
      <c r="E1" s="46" t="s">
        <v>294</v>
      </c>
      <c r="F1" s="46" t="s">
        <v>440</v>
      </c>
      <c r="G1" s="138" t="s">
        <v>7</v>
      </c>
    </row>
    <row r="2" spans="1:7" ht="48" customHeight="1" x14ac:dyDescent="0.2">
      <c r="A2">
        <v>1</v>
      </c>
      <c r="B2" s="28" t="s">
        <v>562</v>
      </c>
      <c r="C2" s="28" t="s">
        <v>563</v>
      </c>
      <c r="D2" s="28" t="s">
        <v>564</v>
      </c>
      <c r="E2" t="s">
        <v>15</v>
      </c>
      <c r="F2" t="s">
        <v>15</v>
      </c>
      <c r="G2" s="28" t="s">
        <v>565</v>
      </c>
    </row>
    <row r="3" spans="1:7" ht="42" customHeight="1" x14ac:dyDescent="0.2">
      <c r="A3">
        <v>2</v>
      </c>
      <c r="B3" s="28" t="s">
        <v>562</v>
      </c>
      <c r="C3" s="28" t="s">
        <v>566</v>
      </c>
      <c r="D3" s="28" t="s">
        <v>564</v>
      </c>
      <c r="E3" t="s">
        <v>15</v>
      </c>
      <c r="F3" t="s">
        <v>15</v>
      </c>
      <c r="G3" s="28" t="s">
        <v>565</v>
      </c>
    </row>
    <row r="4" spans="1:7" ht="57" customHeight="1" x14ac:dyDescent="0.2">
      <c r="A4">
        <v>3</v>
      </c>
      <c r="B4" s="28" t="s">
        <v>567</v>
      </c>
      <c r="C4" s="28" t="s">
        <v>568</v>
      </c>
      <c r="D4" s="28" t="s">
        <v>569</v>
      </c>
      <c r="E4" t="s">
        <v>15</v>
      </c>
      <c r="F4" t="s">
        <v>15</v>
      </c>
      <c r="G4" s="28" t="s">
        <v>570</v>
      </c>
    </row>
    <row r="5" spans="1:7" ht="49.5" customHeight="1" x14ac:dyDescent="0.2">
      <c r="A5">
        <v>4</v>
      </c>
      <c r="B5" s="28" t="s">
        <v>571</v>
      </c>
      <c r="C5" s="28" t="s">
        <v>572</v>
      </c>
      <c r="D5" s="28" t="s">
        <v>13</v>
      </c>
      <c r="E5" t="s">
        <v>15</v>
      </c>
      <c r="F5" t="s">
        <v>15</v>
      </c>
      <c r="G5" s="28" t="s">
        <v>573</v>
      </c>
    </row>
    <row r="6" spans="1:7" ht="54" customHeight="1" x14ac:dyDescent="0.2">
      <c r="A6">
        <v>5</v>
      </c>
      <c r="B6" s="28" t="s">
        <v>424</v>
      </c>
      <c r="C6" s="28" t="s">
        <v>574</v>
      </c>
      <c r="D6" s="28" t="s">
        <v>575</v>
      </c>
      <c r="E6" t="s">
        <v>15</v>
      </c>
      <c r="F6" t="s">
        <v>15</v>
      </c>
      <c r="G6" s="28" t="s">
        <v>565</v>
      </c>
    </row>
    <row r="7" spans="1:7" ht="49.5" customHeight="1" x14ac:dyDescent="0.2">
      <c r="A7">
        <v>6</v>
      </c>
      <c r="B7" s="28" t="s">
        <v>571</v>
      </c>
      <c r="C7" s="28" t="s">
        <v>576</v>
      </c>
      <c r="D7" s="28" t="s">
        <v>577</v>
      </c>
      <c r="E7" t="s">
        <v>15</v>
      </c>
      <c r="F7" t="s">
        <v>15</v>
      </c>
      <c r="G7" s="28" t="s">
        <v>573</v>
      </c>
    </row>
    <row r="8" spans="1:7" ht="45" customHeight="1" x14ac:dyDescent="0.2">
      <c r="A8">
        <v>7</v>
      </c>
      <c r="B8" s="28" t="s">
        <v>578</v>
      </c>
      <c r="C8" s="28" t="s">
        <v>579</v>
      </c>
      <c r="D8" s="28" t="s">
        <v>580</v>
      </c>
      <c r="E8" t="s">
        <v>15</v>
      </c>
      <c r="F8" t="s">
        <v>15</v>
      </c>
      <c r="G8" s="28" t="s">
        <v>581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6ED74-3736-4F1C-B04B-86EBF7678088}">
  <dimension ref="A1:G6"/>
  <sheetViews>
    <sheetView topLeftCell="C1" workbookViewId="0">
      <selection activeCell="H6" sqref="H6"/>
    </sheetView>
  </sheetViews>
  <sheetFormatPr baseColWidth="10" defaultColWidth="9.1640625" defaultRowHeight="15" x14ac:dyDescent="0.2"/>
  <cols>
    <col min="1" max="1" width="5" style="154" customWidth="1"/>
    <col min="2" max="2" width="38.5" style="154" customWidth="1"/>
    <col min="3" max="3" width="38.33203125" style="154" customWidth="1"/>
    <col min="4" max="4" width="46" style="154" customWidth="1"/>
    <col min="5" max="5" width="16.6640625" style="154" customWidth="1"/>
    <col min="6" max="6" width="19.1640625" style="154" customWidth="1"/>
    <col min="7" max="7" width="11.5" style="154" customWidth="1"/>
    <col min="8" max="16384" width="9.1640625" style="154"/>
  </cols>
  <sheetData>
    <row r="1" spans="1:7" x14ac:dyDescent="0.2">
      <c r="A1" s="153" t="s">
        <v>50</v>
      </c>
      <c r="B1" s="153" t="s">
        <v>0</v>
      </c>
      <c r="C1" s="153" t="s">
        <v>1</v>
      </c>
      <c r="D1" s="153" t="s">
        <v>3</v>
      </c>
      <c r="E1" s="153" t="s">
        <v>294</v>
      </c>
      <c r="F1" s="153" t="s">
        <v>440</v>
      </c>
      <c r="G1" s="153" t="s">
        <v>7</v>
      </c>
    </row>
    <row r="2" spans="1:7" ht="32" x14ac:dyDescent="0.2">
      <c r="A2" s="154">
        <v>1</v>
      </c>
      <c r="B2" s="155" t="s">
        <v>424</v>
      </c>
      <c r="C2" s="155" t="s">
        <v>582</v>
      </c>
      <c r="D2" s="154" t="s">
        <v>575</v>
      </c>
      <c r="E2" s="154" t="s">
        <v>15</v>
      </c>
      <c r="F2" s="154" t="s">
        <v>15</v>
      </c>
      <c r="G2" s="155" t="s">
        <v>583</v>
      </c>
    </row>
    <row r="3" spans="1:7" ht="63.75" customHeight="1" x14ac:dyDescent="0.2">
      <c r="A3" s="154">
        <v>2</v>
      </c>
      <c r="B3" s="155" t="s">
        <v>584</v>
      </c>
      <c r="C3" s="156" t="s">
        <v>585</v>
      </c>
      <c r="D3" s="154" t="s">
        <v>586</v>
      </c>
      <c r="E3" s="154" t="s">
        <v>15</v>
      </c>
      <c r="F3" s="154" t="s">
        <v>15</v>
      </c>
      <c r="G3" s="155" t="s">
        <v>587</v>
      </c>
    </row>
    <row r="4" spans="1:7" ht="71.25" customHeight="1" x14ac:dyDescent="0.2">
      <c r="A4" s="154">
        <v>3</v>
      </c>
      <c r="B4" s="155" t="s">
        <v>424</v>
      </c>
      <c r="C4" s="155" t="s">
        <v>588</v>
      </c>
      <c r="D4" s="155" t="s">
        <v>589</v>
      </c>
      <c r="E4" s="154" t="s">
        <v>15</v>
      </c>
      <c r="G4" s="154" t="s">
        <v>583</v>
      </c>
    </row>
    <row r="5" spans="1:7" ht="88.5" customHeight="1" x14ac:dyDescent="0.2">
      <c r="A5" s="154">
        <v>4</v>
      </c>
      <c r="B5" s="154" t="s">
        <v>22</v>
      </c>
      <c r="C5" s="154" t="s">
        <v>590</v>
      </c>
      <c r="D5" s="155" t="s">
        <v>591</v>
      </c>
      <c r="E5" s="154" t="s">
        <v>15</v>
      </c>
      <c r="F5" s="154" t="s">
        <v>15</v>
      </c>
      <c r="G5" s="154" t="s">
        <v>583</v>
      </c>
    </row>
    <row r="6" spans="1:7" ht="39.75" customHeight="1" x14ac:dyDescent="0.2">
      <c r="A6" s="154">
        <v>5</v>
      </c>
      <c r="B6" s="154" t="s">
        <v>592</v>
      </c>
      <c r="C6" s="172" t="s">
        <v>593</v>
      </c>
      <c r="D6" s="154" t="s">
        <v>594</v>
      </c>
      <c r="E6" s="154" t="s">
        <v>15</v>
      </c>
      <c r="F6" s="154" t="s">
        <v>15</v>
      </c>
      <c r="G6" s="154" t="s">
        <v>583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179F-5091-9940-B0BD-F390EF91247C}">
  <dimension ref="A1:Q23"/>
  <sheetViews>
    <sheetView zoomScale="138" workbookViewId="0">
      <selection activeCell="C14" sqref="C14"/>
    </sheetView>
  </sheetViews>
  <sheetFormatPr baseColWidth="10" defaultColWidth="9.1640625" defaultRowHeight="15" customHeight="1" x14ac:dyDescent="0.2"/>
  <cols>
    <col min="1" max="1" width="9.1640625" style="354"/>
    <col min="2" max="2" width="33.1640625" style="353" customWidth="1"/>
    <col min="3" max="3" width="37.5" style="353" customWidth="1"/>
    <col min="4" max="4" width="29.1640625" style="354" customWidth="1"/>
    <col min="5" max="5" width="12.83203125" style="354" customWidth="1"/>
    <col min="6" max="6" width="15.6640625" style="354" customWidth="1"/>
    <col min="7" max="7" width="18.5" style="353" customWidth="1"/>
    <col min="8" max="8" width="17.6640625" style="353" customWidth="1"/>
    <col min="9" max="9" width="17.33203125" style="353" customWidth="1"/>
    <col min="10" max="10" width="18.5" style="353" customWidth="1"/>
    <col min="11" max="11" width="22.33203125" style="353" customWidth="1"/>
    <col min="12" max="12" width="40" style="354" customWidth="1"/>
    <col min="13" max="16384" width="9.1640625" style="354"/>
  </cols>
  <sheetData>
    <row r="1" spans="1:17" s="362" customFormat="1" ht="14.5" customHeight="1" x14ac:dyDescent="0.2">
      <c r="A1" s="429" t="s">
        <v>50</v>
      </c>
      <c r="B1" s="429" t="s">
        <v>51</v>
      </c>
      <c r="C1" s="429" t="s">
        <v>52</v>
      </c>
      <c r="D1" s="360"/>
      <c r="E1" s="429" t="s">
        <v>53</v>
      </c>
      <c r="F1" s="429" t="s">
        <v>54</v>
      </c>
      <c r="G1" s="429" t="s">
        <v>55</v>
      </c>
      <c r="H1" s="429"/>
      <c r="I1" s="429"/>
      <c r="J1" s="429"/>
      <c r="K1" s="429"/>
      <c r="L1" s="361"/>
      <c r="M1" s="361"/>
      <c r="N1" s="361"/>
      <c r="O1" s="361"/>
      <c r="P1" s="361"/>
      <c r="Q1" s="361"/>
    </row>
    <row r="2" spans="1:17" s="362" customFormat="1" ht="14.5" customHeight="1" x14ac:dyDescent="0.2">
      <c r="A2" s="429"/>
      <c r="B2" s="429"/>
      <c r="C2" s="429"/>
      <c r="D2" s="360"/>
      <c r="E2" s="429"/>
      <c r="F2" s="429"/>
      <c r="G2" s="360">
        <v>1</v>
      </c>
      <c r="H2" s="360">
        <v>2</v>
      </c>
      <c r="I2" s="360">
        <v>3</v>
      </c>
      <c r="J2" s="360">
        <v>4</v>
      </c>
      <c r="K2" s="360">
        <v>5</v>
      </c>
      <c r="L2" s="361"/>
      <c r="M2" s="361"/>
      <c r="N2" s="361"/>
      <c r="O2" s="361"/>
      <c r="P2" s="361"/>
      <c r="Q2" s="361"/>
    </row>
    <row r="3" spans="1:17" s="362" customFormat="1" ht="17" x14ac:dyDescent="0.2">
      <c r="A3" s="430" t="s">
        <v>50</v>
      </c>
      <c r="B3" s="430" t="s">
        <v>56</v>
      </c>
      <c r="C3" s="430" t="s">
        <v>2</v>
      </c>
      <c r="D3" s="430" t="s">
        <v>57</v>
      </c>
      <c r="E3" s="364">
        <f>E4+E9+E12+E19+E21</f>
        <v>0.99999999999999989</v>
      </c>
      <c r="F3" s="430" t="s">
        <v>58</v>
      </c>
      <c r="G3" s="365" t="s">
        <v>59</v>
      </c>
      <c r="H3" s="366" t="s">
        <v>60</v>
      </c>
      <c r="I3" s="367" t="s">
        <v>61</v>
      </c>
      <c r="J3" s="368" t="s">
        <v>62</v>
      </c>
      <c r="K3" s="368" t="s">
        <v>63</v>
      </c>
      <c r="L3" s="361"/>
      <c r="M3" s="361"/>
      <c r="N3" s="361"/>
      <c r="O3" s="361"/>
      <c r="P3" s="361"/>
      <c r="Q3" s="361"/>
    </row>
    <row r="4" spans="1:17" s="362" customFormat="1" ht="17" x14ac:dyDescent="0.2">
      <c r="A4" s="430"/>
      <c r="B4" s="430"/>
      <c r="C4" s="430"/>
      <c r="D4" s="430"/>
      <c r="E4" s="364">
        <f>SUM(E5:E8)</f>
        <v>0.22500000000000001</v>
      </c>
      <c r="F4" s="430"/>
      <c r="G4" s="363" t="s">
        <v>59</v>
      </c>
      <c r="H4" s="363" t="s">
        <v>60</v>
      </c>
      <c r="I4" s="363" t="s">
        <v>61</v>
      </c>
      <c r="J4" s="363" t="s">
        <v>62</v>
      </c>
      <c r="K4" s="363" t="s">
        <v>63</v>
      </c>
      <c r="L4" s="361"/>
      <c r="M4" s="361"/>
      <c r="N4" s="361"/>
      <c r="O4" s="361"/>
      <c r="P4" s="361"/>
      <c r="Q4" s="361"/>
    </row>
    <row r="5" spans="1:17" s="370" customFormat="1" ht="17" x14ac:dyDescent="0.2">
      <c r="A5" s="355">
        <v>1.1000000000000001</v>
      </c>
      <c r="B5" s="352" t="s">
        <v>65</v>
      </c>
      <c r="C5" s="352" t="s">
        <v>66</v>
      </c>
      <c r="D5" s="383" t="s">
        <v>95</v>
      </c>
      <c r="E5" s="356">
        <v>0.05</v>
      </c>
      <c r="F5" s="382" t="s">
        <v>611</v>
      </c>
      <c r="G5" s="355" t="s">
        <v>68</v>
      </c>
      <c r="H5" s="357" t="s">
        <v>69</v>
      </c>
      <c r="I5" s="355" t="s">
        <v>70</v>
      </c>
      <c r="J5" s="357" t="s">
        <v>71</v>
      </c>
      <c r="K5" s="355" t="s">
        <v>72</v>
      </c>
      <c r="L5" s="369"/>
      <c r="M5" s="369"/>
      <c r="N5" s="369"/>
      <c r="O5" s="369"/>
      <c r="P5" s="369"/>
      <c r="Q5" s="369"/>
    </row>
    <row r="6" spans="1:17" s="370" customFormat="1" ht="17" x14ac:dyDescent="0.2">
      <c r="A6" s="355">
        <v>1.2</v>
      </c>
      <c r="B6" s="352" t="s">
        <v>65</v>
      </c>
      <c r="C6" s="371" t="s">
        <v>601</v>
      </c>
      <c r="D6" s="383" t="s">
        <v>95</v>
      </c>
      <c r="E6" s="356">
        <v>0.05</v>
      </c>
      <c r="F6" s="382" t="s">
        <v>611</v>
      </c>
      <c r="G6" s="352" t="s">
        <v>68</v>
      </c>
      <c r="H6" s="352" t="s">
        <v>69</v>
      </c>
      <c r="I6" s="352" t="s">
        <v>74</v>
      </c>
      <c r="J6" s="352" t="s">
        <v>71</v>
      </c>
      <c r="K6" s="352" t="s">
        <v>72</v>
      </c>
      <c r="L6" s="369"/>
      <c r="M6" s="369"/>
      <c r="N6" s="369"/>
      <c r="O6" s="369"/>
      <c r="P6" s="369"/>
      <c r="Q6" s="369"/>
    </row>
    <row r="7" spans="1:17" s="370" customFormat="1" ht="17" x14ac:dyDescent="0.2">
      <c r="A7" s="355">
        <v>1.3</v>
      </c>
      <c r="B7" s="352" t="s">
        <v>75</v>
      </c>
      <c r="C7" s="352" t="s">
        <v>76</v>
      </c>
      <c r="D7" s="383" t="s">
        <v>95</v>
      </c>
      <c r="E7" s="356">
        <v>2.5000000000000001E-2</v>
      </c>
      <c r="F7" s="382" t="s">
        <v>611</v>
      </c>
      <c r="G7" s="352" t="s">
        <v>68</v>
      </c>
      <c r="H7" s="352" t="s">
        <v>69</v>
      </c>
      <c r="I7" s="352" t="s">
        <v>74</v>
      </c>
      <c r="J7" s="352" t="s">
        <v>71</v>
      </c>
      <c r="K7" s="352" t="s">
        <v>72</v>
      </c>
      <c r="L7" s="369"/>
      <c r="M7" s="369"/>
      <c r="N7" s="369"/>
      <c r="O7" s="369"/>
      <c r="P7" s="369"/>
      <c r="Q7" s="369"/>
    </row>
    <row r="8" spans="1:17" s="370" customFormat="1" ht="17" x14ac:dyDescent="0.2">
      <c r="A8" s="355">
        <v>1.4</v>
      </c>
      <c r="B8" s="372" t="s">
        <v>602</v>
      </c>
      <c r="C8" s="371" t="s">
        <v>603</v>
      </c>
      <c r="D8" s="383" t="s">
        <v>95</v>
      </c>
      <c r="E8" s="356">
        <v>0.1</v>
      </c>
      <c r="F8" s="388" t="s">
        <v>616</v>
      </c>
      <c r="G8" s="352" t="s">
        <v>68</v>
      </c>
      <c r="H8" s="352" t="s">
        <v>69</v>
      </c>
      <c r="I8" s="352" t="s">
        <v>74</v>
      </c>
      <c r="J8" s="352" t="s">
        <v>71</v>
      </c>
      <c r="K8" s="352" t="s">
        <v>72</v>
      </c>
      <c r="L8" s="369"/>
      <c r="M8" s="369"/>
      <c r="N8" s="369"/>
      <c r="O8" s="369"/>
      <c r="P8" s="369"/>
      <c r="Q8" s="369"/>
    </row>
    <row r="9" spans="1:17" s="376" customFormat="1" ht="18" customHeight="1" x14ac:dyDescent="0.2">
      <c r="A9" s="373" t="s">
        <v>14</v>
      </c>
      <c r="B9" s="373" t="s">
        <v>81</v>
      </c>
      <c r="C9" s="373" t="s">
        <v>2</v>
      </c>
      <c r="D9" s="373"/>
      <c r="E9" s="374">
        <f>SUM(E10:E11)</f>
        <v>0.05</v>
      </c>
      <c r="F9" s="373" t="s">
        <v>14</v>
      </c>
      <c r="G9" s="373" t="s">
        <v>14</v>
      </c>
      <c r="H9" s="373" t="s">
        <v>14</v>
      </c>
      <c r="I9" s="373" t="s">
        <v>14</v>
      </c>
      <c r="J9" s="373" t="s">
        <v>14</v>
      </c>
      <c r="K9" s="373" t="s">
        <v>14</v>
      </c>
      <c r="L9" s="375"/>
      <c r="M9" s="375"/>
      <c r="N9" s="375"/>
      <c r="O9" s="375"/>
      <c r="P9" s="375"/>
      <c r="Q9" s="375"/>
    </row>
    <row r="10" spans="1:17" s="370" customFormat="1" ht="17" x14ac:dyDescent="0.2">
      <c r="A10" s="355">
        <v>2.1</v>
      </c>
      <c r="B10" s="352" t="s">
        <v>82</v>
      </c>
      <c r="C10" s="371" t="s">
        <v>604</v>
      </c>
      <c r="D10" s="355" t="s">
        <v>83</v>
      </c>
      <c r="E10" s="356">
        <v>2.5000000000000001E-2</v>
      </c>
      <c r="F10" s="352" t="s">
        <v>84</v>
      </c>
      <c r="G10" s="352" t="s">
        <v>85</v>
      </c>
      <c r="H10" s="352" t="s">
        <v>86</v>
      </c>
      <c r="I10" s="352" t="s">
        <v>84</v>
      </c>
      <c r="J10" s="352" t="s">
        <v>87</v>
      </c>
      <c r="K10" s="352" t="s">
        <v>88</v>
      </c>
      <c r="L10" s="369"/>
      <c r="M10" s="369"/>
      <c r="N10" s="369"/>
      <c r="O10" s="369"/>
      <c r="P10" s="369"/>
      <c r="Q10" s="369"/>
    </row>
    <row r="11" spans="1:17" s="378" customFormat="1" ht="17" x14ac:dyDescent="0.2">
      <c r="A11" s="355">
        <v>2.2000000000000002</v>
      </c>
      <c r="B11" s="352" t="s">
        <v>82</v>
      </c>
      <c r="C11" s="371" t="s">
        <v>605</v>
      </c>
      <c r="D11" s="355" t="s">
        <v>83</v>
      </c>
      <c r="E11" s="356">
        <v>2.5000000000000001E-2</v>
      </c>
      <c r="F11" s="352" t="s">
        <v>35</v>
      </c>
      <c r="G11" s="352" t="s">
        <v>90</v>
      </c>
      <c r="H11" s="352" t="s">
        <v>91</v>
      </c>
      <c r="I11" s="352" t="s">
        <v>35</v>
      </c>
      <c r="J11" s="352" t="s">
        <v>92</v>
      </c>
      <c r="K11" s="352" t="s">
        <v>93</v>
      </c>
      <c r="L11" s="377"/>
      <c r="M11" s="377"/>
      <c r="N11" s="377"/>
      <c r="O11" s="377"/>
      <c r="P11" s="377"/>
      <c r="Q11" s="377"/>
    </row>
    <row r="12" spans="1:17" s="376" customFormat="1" ht="17" x14ac:dyDescent="0.2">
      <c r="A12" s="373" t="s">
        <v>14</v>
      </c>
      <c r="B12" s="373" t="s">
        <v>36</v>
      </c>
      <c r="C12" s="373" t="s">
        <v>2</v>
      </c>
      <c r="D12" s="373"/>
      <c r="E12" s="374">
        <f>SUM(E13:E18)</f>
        <v>0.52499999999999991</v>
      </c>
      <c r="F12" s="373" t="s">
        <v>14</v>
      </c>
      <c r="G12" s="373" t="s">
        <v>14</v>
      </c>
      <c r="H12" s="373" t="s">
        <v>14</v>
      </c>
      <c r="I12" s="373" t="s">
        <v>14</v>
      </c>
      <c r="J12" s="373" t="s">
        <v>14</v>
      </c>
      <c r="K12" s="373" t="s">
        <v>14</v>
      </c>
      <c r="L12" s="375"/>
      <c r="M12" s="375"/>
      <c r="N12" s="375"/>
      <c r="O12" s="375"/>
      <c r="P12" s="375"/>
      <c r="Q12" s="375"/>
    </row>
    <row r="13" spans="1:17" ht="34" x14ac:dyDescent="0.2">
      <c r="A13" s="355">
        <v>3.1</v>
      </c>
      <c r="B13" s="353" t="s">
        <v>595</v>
      </c>
      <c r="C13" s="394" t="s">
        <v>610</v>
      </c>
      <c r="D13" s="392" t="s">
        <v>99</v>
      </c>
      <c r="E13" s="358">
        <v>7.4999999999999997E-2</v>
      </c>
      <c r="F13" s="267" t="s">
        <v>623</v>
      </c>
      <c r="G13" s="393" t="s">
        <v>101</v>
      </c>
      <c r="H13" s="392" t="s">
        <v>624</v>
      </c>
      <c r="I13" s="392" t="s">
        <v>623</v>
      </c>
      <c r="J13" s="392" t="s">
        <v>625</v>
      </c>
      <c r="K13" s="392" t="s">
        <v>233</v>
      </c>
      <c r="L13" s="379"/>
      <c r="M13" s="379"/>
      <c r="N13" s="379"/>
      <c r="O13" s="379"/>
      <c r="P13" s="379"/>
      <c r="Q13" s="379"/>
    </row>
    <row r="14" spans="1:17" s="399" customFormat="1" ht="34" x14ac:dyDescent="0.2">
      <c r="A14" s="395">
        <v>3.3</v>
      </c>
      <c r="B14" s="347" t="s">
        <v>595</v>
      </c>
      <c r="C14" s="372" t="s">
        <v>626</v>
      </c>
      <c r="D14" s="396" t="s">
        <v>227</v>
      </c>
      <c r="E14" s="387">
        <v>0.1</v>
      </c>
      <c r="F14" s="397" t="s">
        <v>597</v>
      </c>
      <c r="G14" s="397" t="s">
        <v>598</v>
      </c>
      <c r="H14" s="397" t="s">
        <v>599</v>
      </c>
      <c r="I14" s="397" t="s">
        <v>597</v>
      </c>
      <c r="J14" s="397" t="s">
        <v>600</v>
      </c>
      <c r="K14" s="398">
        <v>1</v>
      </c>
    </row>
    <row r="15" spans="1:17" ht="34" x14ac:dyDescent="0.2">
      <c r="A15" s="355">
        <v>3.4</v>
      </c>
      <c r="B15" s="353" t="s">
        <v>595</v>
      </c>
      <c r="C15" s="371" t="s">
        <v>596</v>
      </c>
      <c r="D15" s="382" t="s">
        <v>227</v>
      </c>
      <c r="E15" s="358">
        <v>0.05</v>
      </c>
      <c r="F15" s="384" t="s">
        <v>597</v>
      </c>
      <c r="G15" s="384" t="s">
        <v>598</v>
      </c>
      <c r="H15" s="384" t="s">
        <v>599</v>
      </c>
      <c r="I15" s="384" t="s">
        <v>597</v>
      </c>
      <c r="J15" s="384" t="s">
        <v>600</v>
      </c>
      <c r="K15" s="385">
        <v>1</v>
      </c>
    </row>
    <row r="16" spans="1:17" s="424" customFormat="1" ht="102" customHeight="1" x14ac:dyDescent="0.2">
      <c r="A16" s="423">
        <v>3.5</v>
      </c>
      <c r="B16" s="424" t="s">
        <v>632</v>
      </c>
      <c r="C16" s="424" t="s">
        <v>633</v>
      </c>
      <c r="D16" s="425" t="s">
        <v>227</v>
      </c>
      <c r="E16" s="426">
        <v>0.1</v>
      </c>
      <c r="F16" s="424" t="s">
        <v>634</v>
      </c>
      <c r="G16" s="424" t="s">
        <v>635</v>
      </c>
      <c r="H16" s="424" t="s">
        <v>636</v>
      </c>
      <c r="I16" s="424" t="s">
        <v>634</v>
      </c>
      <c r="J16" s="424" t="s">
        <v>637</v>
      </c>
      <c r="K16" s="424" t="s">
        <v>638</v>
      </c>
    </row>
    <row r="17" spans="1:17" s="410" customFormat="1" ht="51" x14ac:dyDescent="0.2">
      <c r="A17" s="402">
        <v>3.5</v>
      </c>
      <c r="B17" s="422" t="s">
        <v>22</v>
      </c>
      <c r="C17" s="421" t="s">
        <v>631</v>
      </c>
      <c r="D17" s="403" t="s">
        <v>227</v>
      </c>
      <c r="E17" s="417">
        <v>0.05</v>
      </c>
      <c r="F17" s="410">
        <v>3</v>
      </c>
      <c r="G17" s="410">
        <v>1</v>
      </c>
      <c r="H17" s="410">
        <v>2</v>
      </c>
      <c r="I17" s="410">
        <v>3</v>
      </c>
      <c r="J17" s="410">
        <v>4</v>
      </c>
      <c r="K17" s="420" t="s">
        <v>630</v>
      </c>
    </row>
    <row r="18" spans="1:17" ht="17" x14ac:dyDescent="0.2">
      <c r="A18" s="355">
        <v>3.6</v>
      </c>
      <c r="B18" s="372" t="s">
        <v>361</v>
      </c>
      <c r="C18" s="371" t="s">
        <v>199</v>
      </c>
      <c r="D18" s="352" t="s">
        <v>99</v>
      </c>
      <c r="E18" s="359">
        <v>0.15</v>
      </c>
      <c r="F18" s="386" t="s">
        <v>612</v>
      </c>
      <c r="G18" s="386" t="s">
        <v>101</v>
      </c>
      <c r="H18" s="386" t="s">
        <v>613</v>
      </c>
      <c r="I18" s="386" t="s">
        <v>612</v>
      </c>
      <c r="J18" s="386" t="s">
        <v>614</v>
      </c>
      <c r="K18" s="386" t="s">
        <v>615</v>
      </c>
      <c r="L18" s="379"/>
      <c r="M18" s="379"/>
      <c r="N18" s="379"/>
      <c r="O18" s="379"/>
      <c r="P18" s="379"/>
      <c r="Q18" s="379"/>
    </row>
    <row r="19" spans="1:17" s="376" customFormat="1" ht="17" x14ac:dyDescent="0.2">
      <c r="A19" s="373" t="s">
        <v>14</v>
      </c>
      <c r="B19" s="373" t="s">
        <v>105</v>
      </c>
      <c r="C19" s="373" t="s">
        <v>2</v>
      </c>
      <c r="D19" s="373"/>
      <c r="E19" s="374">
        <f>SUM(E20:E20)</f>
        <v>0.1</v>
      </c>
      <c r="F19" s="373" t="s">
        <v>14</v>
      </c>
      <c r="G19" s="373" t="s">
        <v>14</v>
      </c>
      <c r="H19" s="373" t="s">
        <v>14</v>
      </c>
      <c r="I19" s="373" t="s">
        <v>14</v>
      </c>
      <c r="J19" s="373" t="s">
        <v>14</v>
      </c>
      <c r="K19" s="373" t="s">
        <v>14</v>
      </c>
      <c r="L19" s="375"/>
      <c r="M19" s="375"/>
      <c r="N19" s="375"/>
      <c r="O19" s="375"/>
      <c r="P19" s="375"/>
      <c r="Q19" s="375"/>
    </row>
    <row r="20" spans="1:17" s="390" customFormat="1" ht="51" x14ac:dyDescent="0.2">
      <c r="A20" s="345">
        <v>4.2</v>
      </c>
      <c r="B20" s="391" t="s">
        <v>105</v>
      </c>
      <c r="C20" s="390" t="s">
        <v>617</v>
      </c>
      <c r="D20" s="389" t="s">
        <v>95</v>
      </c>
      <c r="E20" s="346">
        <v>0.1</v>
      </c>
      <c r="F20" s="390" t="s">
        <v>618</v>
      </c>
      <c r="G20" s="390" t="s">
        <v>619</v>
      </c>
      <c r="H20" s="390" t="s">
        <v>620</v>
      </c>
      <c r="I20" s="390" t="s">
        <v>618</v>
      </c>
      <c r="J20" s="390" t="s">
        <v>621</v>
      </c>
      <c r="K20" s="390" t="s">
        <v>622</v>
      </c>
    </row>
    <row r="21" spans="1:17" s="351" customFormat="1" ht="17" x14ac:dyDescent="0.2">
      <c r="A21" s="348"/>
      <c r="B21" s="348" t="s">
        <v>106</v>
      </c>
      <c r="C21" s="348" t="s">
        <v>2</v>
      </c>
      <c r="D21" s="348" t="s">
        <v>14</v>
      </c>
      <c r="E21" s="349">
        <v>0.1</v>
      </c>
      <c r="F21" s="348" t="s">
        <v>58</v>
      </c>
      <c r="G21" s="348" t="s">
        <v>59</v>
      </c>
      <c r="H21" s="348" t="s">
        <v>60</v>
      </c>
      <c r="I21" s="348" t="s">
        <v>61</v>
      </c>
      <c r="J21" s="348" t="s">
        <v>62</v>
      </c>
      <c r="K21" s="348" t="s">
        <v>63</v>
      </c>
      <c r="L21" s="350"/>
      <c r="M21" s="350"/>
      <c r="N21" s="350"/>
      <c r="O21" s="350"/>
      <c r="P21" s="350"/>
      <c r="Q21" s="350"/>
    </row>
    <row r="22" spans="1:17" ht="17" x14ac:dyDescent="0.2">
      <c r="A22" s="352">
        <v>5.0999999999999996</v>
      </c>
      <c r="B22" s="372" t="s">
        <v>606</v>
      </c>
      <c r="C22" s="371" t="s">
        <v>607</v>
      </c>
      <c r="D22" s="380" t="s">
        <v>109</v>
      </c>
      <c r="E22" s="381">
        <v>0.05</v>
      </c>
      <c r="F22" s="380" t="s">
        <v>110</v>
      </c>
      <c r="G22" s="380" t="s">
        <v>111</v>
      </c>
      <c r="H22" s="380" t="s">
        <v>112</v>
      </c>
      <c r="I22" s="380" t="s">
        <v>110</v>
      </c>
      <c r="J22" s="380" t="s">
        <v>113</v>
      </c>
      <c r="K22" s="380" t="s">
        <v>114</v>
      </c>
      <c r="L22" s="379"/>
      <c r="M22" s="379"/>
      <c r="N22" s="379"/>
      <c r="O22" s="379"/>
      <c r="P22" s="379"/>
      <c r="Q22" s="379"/>
    </row>
    <row r="23" spans="1:17" ht="34" x14ac:dyDescent="0.2">
      <c r="A23" s="352">
        <v>5.2</v>
      </c>
      <c r="B23" s="372" t="s">
        <v>608</v>
      </c>
      <c r="C23" s="371" t="s">
        <v>609</v>
      </c>
      <c r="D23" s="380" t="s">
        <v>109</v>
      </c>
      <c r="E23" s="381">
        <v>0.05</v>
      </c>
      <c r="F23" s="380" t="s">
        <v>110</v>
      </c>
      <c r="G23" s="380" t="s">
        <v>111</v>
      </c>
      <c r="H23" s="380" t="s">
        <v>112</v>
      </c>
      <c r="I23" s="380" t="s">
        <v>110</v>
      </c>
      <c r="J23" s="380" t="s">
        <v>113</v>
      </c>
      <c r="K23" s="380" t="s">
        <v>114</v>
      </c>
      <c r="L23" s="379"/>
      <c r="M23" s="379"/>
      <c r="N23" s="379"/>
      <c r="O23" s="379"/>
      <c r="P23" s="379"/>
      <c r="Q23" s="379"/>
    </row>
  </sheetData>
  <mergeCells count="11">
    <mergeCell ref="A3:A4"/>
    <mergeCell ref="B3:B4"/>
    <mergeCell ref="C3:C4"/>
    <mergeCell ref="D3:D4"/>
    <mergeCell ref="F3:F4"/>
    <mergeCell ref="G1:K1"/>
    <mergeCell ref="A1:A2"/>
    <mergeCell ref="B1:B2"/>
    <mergeCell ref="C1:C2"/>
    <mergeCell ref="E1:E2"/>
    <mergeCell ref="F1:F2"/>
  </mergeCells>
  <pageMargins left="0.7" right="0.7" top="0.75" bottom="0.75" header="0.3" footer="0.3"/>
  <pageSetup paperSize="9" orientation="portrait"/>
  <headerFooter>
    <oddHeader>&amp;R&amp;"Calibri"&amp;12&amp;K000000Interswitch - INTERNAL&amp;1#</oddHeader>
  </headerFooter>
  <ignoredErrors>
    <ignoredError sqref="E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A12D-B9B9-124B-AE4A-F542BD5D1607}">
  <dimension ref="A1:Q23"/>
  <sheetViews>
    <sheetView zoomScale="142" zoomScaleNormal="117" workbookViewId="0">
      <selection activeCell="C20" sqref="C20"/>
    </sheetView>
  </sheetViews>
  <sheetFormatPr baseColWidth="10" defaultColWidth="9.1640625" defaultRowHeight="16" x14ac:dyDescent="0.2"/>
  <cols>
    <col min="1" max="1" width="9.1640625" style="409"/>
    <col min="2" max="2" width="27" style="410" customWidth="1"/>
    <col min="3" max="3" width="37.5" style="410" customWidth="1"/>
    <col min="4" max="4" width="29.6640625" style="409" customWidth="1"/>
    <col min="5" max="5" width="12.83203125" style="409" customWidth="1"/>
    <col min="6" max="6" width="14.6640625" style="409" customWidth="1"/>
    <col min="7" max="7" width="17.83203125" style="410" customWidth="1"/>
    <col min="8" max="8" width="16.33203125" style="410" customWidth="1"/>
    <col min="9" max="10" width="16.5" style="410" customWidth="1"/>
    <col min="11" max="11" width="18.33203125" style="410" customWidth="1"/>
    <col min="12" max="12" width="40" style="409" customWidth="1"/>
    <col min="13" max="16384" width="9.1640625" style="409"/>
  </cols>
  <sheetData>
    <row r="1" spans="1:17" s="401" customFormat="1" x14ac:dyDescent="0.2">
      <c r="A1" s="429" t="s">
        <v>50</v>
      </c>
      <c r="B1" s="429" t="s">
        <v>51</v>
      </c>
      <c r="C1" s="429" t="s">
        <v>52</v>
      </c>
      <c r="D1" s="360"/>
      <c r="E1" s="429" t="s">
        <v>53</v>
      </c>
      <c r="F1" s="429" t="s">
        <v>54</v>
      </c>
      <c r="G1" s="429" t="s">
        <v>55</v>
      </c>
      <c r="H1" s="429"/>
      <c r="I1" s="429"/>
      <c r="J1" s="429"/>
      <c r="K1" s="429"/>
      <c r="L1" s="400"/>
      <c r="M1" s="400"/>
      <c r="N1" s="400"/>
      <c r="O1" s="400"/>
      <c r="P1" s="400"/>
      <c r="Q1" s="400"/>
    </row>
    <row r="2" spans="1:17" s="401" customFormat="1" x14ac:dyDescent="0.2">
      <c r="A2" s="429"/>
      <c r="B2" s="429"/>
      <c r="C2" s="429"/>
      <c r="D2" s="360"/>
      <c r="E2" s="429"/>
      <c r="F2" s="429"/>
      <c r="G2" s="360">
        <v>1</v>
      </c>
      <c r="H2" s="360">
        <v>2</v>
      </c>
      <c r="I2" s="360">
        <v>3</v>
      </c>
      <c r="J2" s="360">
        <v>4</v>
      </c>
      <c r="K2" s="360">
        <v>5</v>
      </c>
      <c r="L2" s="400"/>
      <c r="M2" s="400"/>
      <c r="N2" s="400"/>
      <c r="O2" s="400"/>
      <c r="P2" s="400"/>
      <c r="Q2" s="400"/>
    </row>
    <row r="3" spans="1:17" s="401" customFormat="1" ht="17" x14ac:dyDescent="0.2">
      <c r="A3" s="430" t="s">
        <v>50</v>
      </c>
      <c r="B3" s="430" t="s">
        <v>56</v>
      </c>
      <c r="C3" s="430" t="s">
        <v>2</v>
      </c>
      <c r="D3" s="430" t="s">
        <v>57</v>
      </c>
      <c r="E3" s="364">
        <f>E4+E9+E12+E19+E21</f>
        <v>1</v>
      </c>
      <c r="F3" s="430" t="s">
        <v>58</v>
      </c>
      <c r="G3" s="365" t="s">
        <v>59</v>
      </c>
      <c r="H3" s="366" t="s">
        <v>60</v>
      </c>
      <c r="I3" s="367" t="s">
        <v>61</v>
      </c>
      <c r="J3" s="368" t="s">
        <v>62</v>
      </c>
      <c r="K3" s="368" t="s">
        <v>63</v>
      </c>
      <c r="L3" s="400"/>
      <c r="M3" s="400"/>
      <c r="N3" s="400"/>
      <c r="O3" s="400"/>
      <c r="P3" s="400"/>
      <c r="Q3" s="400"/>
    </row>
    <row r="4" spans="1:17" s="401" customFormat="1" ht="17" x14ac:dyDescent="0.2">
      <c r="A4" s="430"/>
      <c r="B4" s="430"/>
      <c r="C4" s="430"/>
      <c r="D4" s="430"/>
      <c r="E4" s="364">
        <f>SUM(E5:E8)</f>
        <v>0.22500000000000001</v>
      </c>
      <c r="F4" s="430"/>
      <c r="G4" s="363" t="s">
        <v>59</v>
      </c>
      <c r="H4" s="363" t="s">
        <v>60</v>
      </c>
      <c r="I4" s="363" t="s">
        <v>61</v>
      </c>
      <c r="J4" s="363" t="s">
        <v>62</v>
      </c>
      <c r="K4" s="363" t="s">
        <v>63</v>
      </c>
      <c r="L4" s="400"/>
      <c r="M4" s="400"/>
      <c r="N4" s="400"/>
      <c r="O4" s="400"/>
      <c r="P4" s="400"/>
      <c r="Q4" s="400"/>
    </row>
    <row r="5" spans="1:17" s="408" customFormat="1" ht="17" x14ac:dyDescent="0.2">
      <c r="A5" s="402">
        <v>1.1000000000000001</v>
      </c>
      <c r="B5" s="403" t="s">
        <v>65</v>
      </c>
      <c r="C5" s="403" t="s">
        <v>66</v>
      </c>
      <c r="D5" s="404" t="s">
        <v>95</v>
      </c>
      <c r="E5" s="405">
        <v>0.05</v>
      </c>
      <c r="F5" s="403" t="s">
        <v>611</v>
      </c>
      <c r="G5" s="402" t="s">
        <v>68</v>
      </c>
      <c r="H5" s="406" t="s">
        <v>69</v>
      </c>
      <c r="I5" s="402" t="s">
        <v>70</v>
      </c>
      <c r="J5" s="406" t="s">
        <v>71</v>
      </c>
      <c r="K5" s="402" t="s">
        <v>72</v>
      </c>
      <c r="L5" s="407"/>
      <c r="M5" s="407"/>
      <c r="N5" s="407"/>
      <c r="O5" s="407"/>
      <c r="P5" s="407"/>
      <c r="Q5" s="407"/>
    </row>
    <row r="6" spans="1:17" s="408" customFormat="1" ht="17" x14ac:dyDescent="0.2">
      <c r="A6" s="402">
        <v>1.2</v>
      </c>
      <c r="B6" s="403" t="s">
        <v>65</v>
      </c>
      <c r="C6" s="371" t="s">
        <v>601</v>
      </c>
      <c r="D6" s="404" t="s">
        <v>95</v>
      </c>
      <c r="E6" s="405">
        <v>0.05</v>
      </c>
      <c r="F6" s="403" t="s">
        <v>611</v>
      </c>
      <c r="G6" s="403" t="s">
        <v>68</v>
      </c>
      <c r="H6" s="403" t="s">
        <v>69</v>
      </c>
      <c r="I6" s="403" t="s">
        <v>74</v>
      </c>
      <c r="J6" s="403" t="s">
        <v>71</v>
      </c>
      <c r="K6" s="403" t="s">
        <v>72</v>
      </c>
      <c r="L6" s="407"/>
      <c r="M6" s="407"/>
      <c r="N6" s="407"/>
      <c r="O6" s="407"/>
      <c r="P6" s="407"/>
      <c r="Q6" s="407"/>
    </row>
    <row r="7" spans="1:17" s="408" customFormat="1" ht="17" x14ac:dyDescent="0.2">
      <c r="A7" s="402">
        <v>1.3</v>
      </c>
      <c r="B7" s="403" t="s">
        <v>75</v>
      </c>
      <c r="C7" s="403" t="s">
        <v>76</v>
      </c>
      <c r="D7" s="404" t="s">
        <v>95</v>
      </c>
      <c r="E7" s="405">
        <v>2.5000000000000001E-2</v>
      </c>
      <c r="F7" s="403" t="s">
        <v>611</v>
      </c>
      <c r="G7" s="403" t="s">
        <v>68</v>
      </c>
      <c r="H7" s="403" t="s">
        <v>69</v>
      </c>
      <c r="I7" s="403" t="s">
        <v>74</v>
      </c>
      <c r="J7" s="403" t="s">
        <v>71</v>
      </c>
      <c r="K7" s="403" t="s">
        <v>72</v>
      </c>
      <c r="L7" s="407"/>
      <c r="M7" s="407"/>
      <c r="N7" s="407"/>
      <c r="O7" s="407"/>
      <c r="P7" s="407"/>
      <c r="Q7" s="407"/>
    </row>
    <row r="8" spans="1:17" s="408" customFormat="1" ht="34" x14ac:dyDescent="0.2">
      <c r="A8" s="402">
        <v>1.4</v>
      </c>
      <c r="B8" s="372" t="s">
        <v>602</v>
      </c>
      <c r="C8" s="371" t="s">
        <v>603</v>
      </c>
      <c r="D8" s="404" t="s">
        <v>95</v>
      </c>
      <c r="E8" s="405">
        <v>0.1</v>
      </c>
      <c r="F8" s="409" t="s">
        <v>616</v>
      </c>
      <c r="G8" s="403" t="s">
        <v>68</v>
      </c>
      <c r="H8" s="403" t="s">
        <v>69</v>
      </c>
      <c r="I8" s="403" t="s">
        <v>74</v>
      </c>
      <c r="J8" s="403" t="s">
        <v>71</v>
      </c>
      <c r="K8" s="403" t="s">
        <v>72</v>
      </c>
      <c r="L8" s="407"/>
      <c r="M8" s="407"/>
      <c r="N8" s="407"/>
      <c r="O8" s="407"/>
      <c r="P8" s="407"/>
      <c r="Q8" s="407"/>
    </row>
    <row r="9" spans="1:17" s="376" customFormat="1" ht="17" x14ac:dyDescent="0.2">
      <c r="A9" s="373" t="s">
        <v>14</v>
      </c>
      <c r="B9" s="373" t="s">
        <v>81</v>
      </c>
      <c r="C9" s="373" t="s">
        <v>2</v>
      </c>
      <c r="D9" s="373"/>
      <c r="E9" s="374">
        <f>SUM(E10:E11)</f>
        <v>0.05</v>
      </c>
      <c r="F9" s="373" t="s">
        <v>14</v>
      </c>
      <c r="G9" s="373" t="s">
        <v>14</v>
      </c>
      <c r="H9" s="373" t="s">
        <v>14</v>
      </c>
      <c r="I9" s="373" t="s">
        <v>14</v>
      </c>
      <c r="J9" s="373" t="s">
        <v>14</v>
      </c>
      <c r="K9" s="373" t="s">
        <v>14</v>
      </c>
      <c r="L9" s="375"/>
      <c r="M9" s="375"/>
      <c r="N9" s="375"/>
      <c r="O9" s="375"/>
      <c r="P9" s="375"/>
      <c r="Q9" s="375"/>
    </row>
    <row r="10" spans="1:17" s="408" customFormat="1" ht="17" x14ac:dyDescent="0.2">
      <c r="A10" s="402">
        <v>2.1</v>
      </c>
      <c r="B10" s="403" t="s">
        <v>82</v>
      </c>
      <c r="C10" s="371" t="s">
        <v>604</v>
      </c>
      <c r="D10" s="402" t="s">
        <v>83</v>
      </c>
      <c r="E10" s="405">
        <v>2.5000000000000001E-2</v>
      </c>
      <c r="F10" s="403" t="s">
        <v>84</v>
      </c>
      <c r="G10" s="403" t="s">
        <v>85</v>
      </c>
      <c r="H10" s="403" t="s">
        <v>86</v>
      </c>
      <c r="I10" s="403" t="s">
        <v>84</v>
      </c>
      <c r="J10" s="403" t="s">
        <v>87</v>
      </c>
      <c r="K10" s="403" t="s">
        <v>88</v>
      </c>
      <c r="L10" s="407"/>
      <c r="M10" s="407"/>
      <c r="N10" s="407"/>
      <c r="O10" s="407"/>
      <c r="P10" s="407"/>
      <c r="Q10" s="407"/>
    </row>
    <row r="11" spans="1:17" s="378" customFormat="1" ht="17" x14ac:dyDescent="0.2">
      <c r="A11" s="402">
        <v>2.2000000000000002</v>
      </c>
      <c r="B11" s="403" t="s">
        <v>82</v>
      </c>
      <c r="C11" s="371" t="s">
        <v>605</v>
      </c>
      <c r="D11" s="402" t="s">
        <v>83</v>
      </c>
      <c r="E11" s="405">
        <v>2.5000000000000001E-2</v>
      </c>
      <c r="F11" s="403" t="s">
        <v>35</v>
      </c>
      <c r="G11" s="403" t="s">
        <v>90</v>
      </c>
      <c r="H11" s="403" t="s">
        <v>91</v>
      </c>
      <c r="I11" s="403" t="s">
        <v>35</v>
      </c>
      <c r="J11" s="403" t="s">
        <v>92</v>
      </c>
      <c r="K11" s="403" t="s">
        <v>93</v>
      </c>
      <c r="L11" s="377"/>
      <c r="M11" s="377"/>
      <c r="N11" s="377"/>
      <c r="O11" s="377"/>
      <c r="P11" s="377"/>
      <c r="Q11" s="377"/>
    </row>
    <row r="12" spans="1:17" s="376" customFormat="1" ht="17" x14ac:dyDescent="0.2">
      <c r="A12" s="373" t="s">
        <v>14</v>
      </c>
      <c r="B12" s="373" t="s">
        <v>36</v>
      </c>
      <c r="C12" s="373" t="s">
        <v>2</v>
      </c>
      <c r="D12" s="373"/>
      <c r="E12" s="374">
        <f>SUM(E13:E18)</f>
        <v>0.52500000000000002</v>
      </c>
      <c r="F12" s="373" t="s">
        <v>14</v>
      </c>
      <c r="G12" s="373" t="s">
        <v>14</v>
      </c>
      <c r="H12" s="373" t="s">
        <v>14</v>
      </c>
      <c r="I12" s="373" t="s">
        <v>14</v>
      </c>
      <c r="J12" s="373" t="s">
        <v>14</v>
      </c>
      <c r="K12" s="373" t="s">
        <v>14</v>
      </c>
      <c r="L12" s="375"/>
      <c r="M12" s="375"/>
      <c r="N12" s="375"/>
      <c r="O12" s="375"/>
      <c r="P12" s="375"/>
      <c r="Q12" s="375"/>
    </row>
    <row r="13" spans="1:17" ht="34" x14ac:dyDescent="0.2">
      <c r="A13" s="402">
        <v>3.1</v>
      </c>
      <c r="B13" s="410" t="s">
        <v>595</v>
      </c>
      <c r="C13" s="394" t="s">
        <v>610</v>
      </c>
      <c r="D13" s="403" t="s">
        <v>99</v>
      </c>
      <c r="E13" s="411">
        <v>0.1</v>
      </c>
      <c r="F13" s="267" t="s">
        <v>623</v>
      </c>
      <c r="G13" s="412" t="s">
        <v>101</v>
      </c>
      <c r="H13" s="403" t="s">
        <v>624</v>
      </c>
      <c r="I13" s="403" t="s">
        <v>623</v>
      </c>
      <c r="J13" s="403" t="s">
        <v>625</v>
      </c>
      <c r="K13" s="403" t="s">
        <v>233</v>
      </c>
      <c r="L13" s="413"/>
      <c r="M13" s="413"/>
      <c r="N13" s="413"/>
      <c r="O13" s="413"/>
      <c r="P13" s="413"/>
      <c r="Q13" s="413"/>
    </row>
    <row r="14" spans="1:17" ht="34" x14ac:dyDescent="0.2">
      <c r="A14" s="402">
        <v>3.2</v>
      </c>
      <c r="B14" s="410" t="s">
        <v>595</v>
      </c>
      <c r="C14" s="371" t="s">
        <v>596</v>
      </c>
      <c r="D14" s="403" t="s">
        <v>227</v>
      </c>
      <c r="E14" s="411">
        <v>0.05</v>
      </c>
      <c r="F14" s="414" t="s">
        <v>597</v>
      </c>
      <c r="G14" s="414" t="s">
        <v>598</v>
      </c>
      <c r="H14" s="414" t="s">
        <v>599</v>
      </c>
      <c r="I14" s="414" t="s">
        <v>597</v>
      </c>
      <c r="J14" s="414" t="s">
        <v>600</v>
      </c>
      <c r="K14" s="415">
        <v>1</v>
      </c>
    </row>
    <row r="15" spans="1:17" ht="34" x14ac:dyDescent="0.2">
      <c r="A15" s="402">
        <v>3.4</v>
      </c>
      <c r="B15" s="347" t="s">
        <v>595</v>
      </c>
      <c r="C15" s="372" t="s">
        <v>626</v>
      </c>
      <c r="D15" s="403" t="s">
        <v>227</v>
      </c>
      <c r="E15" s="387">
        <v>7.4999999999999997E-2</v>
      </c>
      <c r="F15" s="414" t="s">
        <v>597</v>
      </c>
      <c r="G15" s="414" t="s">
        <v>598</v>
      </c>
      <c r="H15" s="414" t="s">
        <v>599</v>
      </c>
      <c r="I15" s="414" t="s">
        <v>597</v>
      </c>
      <c r="J15" s="414" t="s">
        <v>600</v>
      </c>
      <c r="K15" s="415">
        <v>1</v>
      </c>
    </row>
    <row r="16" spans="1:17" ht="34" x14ac:dyDescent="0.2">
      <c r="A16" s="402">
        <v>3.5</v>
      </c>
      <c r="B16" s="347" t="s">
        <v>595</v>
      </c>
      <c r="C16" s="372" t="s">
        <v>627</v>
      </c>
      <c r="D16" s="403" t="s">
        <v>227</v>
      </c>
      <c r="E16" s="387">
        <v>0.05</v>
      </c>
      <c r="F16" s="416">
        <v>2</v>
      </c>
      <c r="G16" s="416" t="s">
        <v>628</v>
      </c>
      <c r="H16" s="416">
        <v>1</v>
      </c>
      <c r="I16" s="416">
        <v>2</v>
      </c>
      <c r="J16" s="416">
        <v>3</v>
      </c>
      <c r="K16" s="416" t="s">
        <v>629</v>
      </c>
    </row>
    <row r="17" spans="1:17" s="424" customFormat="1" ht="102" customHeight="1" x14ac:dyDescent="0.2">
      <c r="A17" s="423">
        <v>3.5</v>
      </c>
      <c r="B17" s="424" t="s">
        <v>632</v>
      </c>
      <c r="C17" s="424" t="s">
        <v>633</v>
      </c>
      <c r="D17" s="425" t="s">
        <v>227</v>
      </c>
      <c r="E17" s="426">
        <v>0.1</v>
      </c>
      <c r="F17" s="424" t="s">
        <v>634</v>
      </c>
      <c r="G17" s="424" t="s">
        <v>635</v>
      </c>
      <c r="H17" s="424" t="s">
        <v>636</v>
      </c>
      <c r="I17" s="424" t="s">
        <v>634</v>
      </c>
      <c r="J17" s="424" t="s">
        <v>637</v>
      </c>
      <c r="K17" s="424" t="s">
        <v>638</v>
      </c>
    </row>
    <row r="18" spans="1:17" ht="17" x14ac:dyDescent="0.2">
      <c r="A18" s="402">
        <v>3.7</v>
      </c>
      <c r="B18" s="372" t="s">
        <v>361</v>
      </c>
      <c r="C18" s="371" t="s">
        <v>199</v>
      </c>
      <c r="D18" s="403" t="s">
        <v>99</v>
      </c>
      <c r="E18" s="418">
        <v>0.15</v>
      </c>
      <c r="F18" s="419" t="s">
        <v>612</v>
      </c>
      <c r="G18" s="419" t="s">
        <v>101</v>
      </c>
      <c r="H18" s="419" t="s">
        <v>613</v>
      </c>
      <c r="I18" s="419" t="s">
        <v>612</v>
      </c>
      <c r="J18" s="419" t="s">
        <v>614</v>
      </c>
      <c r="K18" s="419" t="s">
        <v>615</v>
      </c>
      <c r="L18" s="413"/>
      <c r="M18" s="413"/>
      <c r="N18" s="413"/>
      <c r="O18" s="413"/>
      <c r="P18" s="413"/>
      <c r="Q18" s="413"/>
    </row>
    <row r="19" spans="1:17" s="376" customFormat="1" ht="17" x14ac:dyDescent="0.2">
      <c r="A19" s="373" t="s">
        <v>14</v>
      </c>
      <c r="B19" s="373" t="s">
        <v>105</v>
      </c>
      <c r="C19" s="373" t="s">
        <v>2</v>
      </c>
      <c r="D19" s="373"/>
      <c r="E19" s="374">
        <f>SUM(E20:E20)</f>
        <v>0.1</v>
      </c>
      <c r="F19" s="373" t="s">
        <v>14</v>
      </c>
      <c r="G19" s="373" t="s">
        <v>14</v>
      </c>
      <c r="H19" s="373" t="s">
        <v>14</v>
      </c>
      <c r="I19" s="373" t="s">
        <v>14</v>
      </c>
      <c r="J19" s="373" t="s">
        <v>14</v>
      </c>
      <c r="K19" s="373" t="s">
        <v>14</v>
      </c>
      <c r="L19" s="375"/>
      <c r="M19" s="375"/>
      <c r="N19" s="375"/>
      <c r="O19" s="375"/>
      <c r="P19" s="375"/>
      <c r="Q19" s="375"/>
    </row>
    <row r="20" spans="1:17" s="390" customFormat="1" ht="51" x14ac:dyDescent="0.2">
      <c r="A20" s="345">
        <v>4.2</v>
      </c>
      <c r="B20" s="391" t="s">
        <v>105</v>
      </c>
      <c r="C20" s="390" t="s">
        <v>617</v>
      </c>
      <c r="D20" s="389" t="s">
        <v>95</v>
      </c>
      <c r="E20" s="346">
        <v>0.1</v>
      </c>
      <c r="F20" s="390" t="s">
        <v>618</v>
      </c>
      <c r="G20" s="390" t="s">
        <v>619</v>
      </c>
      <c r="H20" s="390" t="s">
        <v>620</v>
      </c>
      <c r="I20" s="390" t="s">
        <v>618</v>
      </c>
      <c r="J20" s="390" t="s">
        <v>621</v>
      </c>
      <c r="K20" s="390" t="s">
        <v>622</v>
      </c>
    </row>
    <row r="21" spans="1:17" s="351" customFormat="1" ht="17" x14ac:dyDescent="0.2">
      <c r="A21" s="348"/>
      <c r="B21" s="348" t="s">
        <v>106</v>
      </c>
      <c r="C21" s="348" t="s">
        <v>2</v>
      </c>
      <c r="D21" s="348" t="s">
        <v>14</v>
      </c>
      <c r="E21" s="349">
        <v>0.1</v>
      </c>
      <c r="F21" s="348" t="s">
        <v>58</v>
      </c>
      <c r="G21" s="348" t="s">
        <v>59</v>
      </c>
      <c r="H21" s="348" t="s">
        <v>60</v>
      </c>
      <c r="I21" s="348" t="s">
        <v>61</v>
      </c>
      <c r="J21" s="348" t="s">
        <v>62</v>
      </c>
      <c r="K21" s="348" t="s">
        <v>63</v>
      </c>
      <c r="L21" s="350"/>
      <c r="M21" s="350"/>
      <c r="N21" s="350"/>
      <c r="O21" s="350"/>
      <c r="P21" s="350"/>
      <c r="Q21" s="350"/>
    </row>
    <row r="22" spans="1:17" ht="34" x14ac:dyDescent="0.2">
      <c r="A22" s="403">
        <v>5.0999999999999996</v>
      </c>
      <c r="B22" s="372" t="s">
        <v>606</v>
      </c>
      <c r="C22" s="371" t="s">
        <v>607</v>
      </c>
      <c r="D22" s="380" t="s">
        <v>109</v>
      </c>
      <c r="E22" s="381">
        <v>0.05</v>
      </c>
      <c r="F22" s="380" t="s">
        <v>110</v>
      </c>
      <c r="G22" s="380" t="s">
        <v>111</v>
      </c>
      <c r="H22" s="380" t="s">
        <v>112</v>
      </c>
      <c r="I22" s="380" t="s">
        <v>110</v>
      </c>
      <c r="J22" s="380" t="s">
        <v>113</v>
      </c>
      <c r="K22" s="380" t="s">
        <v>114</v>
      </c>
      <c r="L22" s="413"/>
      <c r="M22" s="413"/>
      <c r="N22" s="413"/>
      <c r="O22" s="413"/>
      <c r="P22" s="413"/>
      <c r="Q22" s="413"/>
    </row>
    <row r="23" spans="1:17" ht="34" x14ac:dyDescent="0.2">
      <c r="A23" s="403">
        <v>5.2</v>
      </c>
      <c r="B23" s="372" t="s">
        <v>608</v>
      </c>
      <c r="C23" s="371" t="s">
        <v>609</v>
      </c>
      <c r="D23" s="380" t="s">
        <v>109</v>
      </c>
      <c r="E23" s="381">
        <v>0.05</v>
      </c>
      <c r="F23" s="380" t="s">
        <v>110</v>
      </c>
      <c r="G23" s="380" t="s">
        <v>111</v>
      </c>
      <c r="H23" s="380" t="s">
        <v>112</v>
      </c>
      <c r="I23" s="380" t="s">
        <v>110</v>
      </c>
      <c r="J23" s="380" t="s">
        <v>113</v>
      </c>
      <c r="K23" s="380" t="s">
        <v>114</v>
      </c>
      <c r="L23" s="413"/>
      <c r="M23" s="413"/>
      <c r="N23" s="413"/>
      <c r="O23" s="413"/>
      <c r="P23" s="413"/>
      <c r="Q23" s="413"/>
    </row>
  </sheetData>
  <mergeCells count="11">
    <mergeCell ref="A3:A4"/>
    <mergeCell ref="B3:B4"/>
    <mergeCell ref="C3:C4"/>
    <mergeCell ref="D3:D4"/>
    <mergeCell ref="F3:F4"/>
    <mergeCell ref="A1:A2"/>
    <mergeCell ref="B1:B2"/>
    <mergeCell ref="C1:C2"/>
    <mergeCell ref="E1:E2"/>
    <mergeCell ref="F1:F2"/>
    <mergeCell ref="G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E673-779B-9B4C-9D53-F2AD69143945}">
  <dimension ref="A1:Q23"/>
  <sheetViews>
    <sheetView tabSelected="1" zoomScale="142" zoomScaleNormal="117" workbookViewId="0">
      <selection activeCell="C17" sqref="C17"/>
    </sheetView>
  </sheetViews>
  <sheetFormatPr baseColWidth="10" defaultColWidth="9.1640625" defaultRowHeight="16" x14ac:dyDescent="0.2"/>
  <cols>
    <col min="1" max="1" width="9.1640625" style="409"/>
    <col min="2" max="2" width="27" style="410" customWidth="1"/>
    <col min="3" max="3" width="37.5" style="410" customWidth="1"/>
    <col min="4" max="4" width="29.6640625" style="409" customWidth="1"/>
    <col min="5" max="5" width="12.83203125" style="409" customWidth="1"/>
    <col min="6" max="6" width="14.6640625" style="409" customWidth="1"/>
    <col min="7" max="7" width="17.83203125" style="410" customWidth="1"/>
    <col min="8" max="8" width="16.33203125" style="410" customWidth="1"/>
    <col min="9" max="10" width="16.5" style="410" customWidth="1"/>
    <col min="11" max="11" width="18.33203125" style="410" customWidth="1"/>
    <col min="12" max="12" width="40" style="409" customWidth="1"/>
    <col min="13" max="16384" width="9.1640625" style="409"/>
  </cols>
  <sheetData>
    <row r="1" spans="1:17" s="401" customFormat="1" x14ac:dyDescent="0.2">
      <c r="A1" s="429" t="s">
        <v>50</v>
      </c>
      <c r="B1" s="429" t="s">
        <v>51</v>
      </c>
      <c r="C1" s="429" t="s">
        <v>52</v>
      </c>
      <c r="D1" s="360"/>
      <c r="E1" s="429" t="s">
        <v>53</v>
      </c>
      <c r="F1" s="429" t="s">
        <v>54</v>
      </c>
      <c r="G1" s="429" t="s">
        <v>55</v>
      </c>
      <c r="H1" s="429"/>
      <c r="I1" s="429"/>
      <c r="J1" s="429"/>
      <c r="K1" s="429"/>
      <c r="L1" s="400"/>
      <c r="M1" s="400"/>
      <c r="N1" s="400"/>
      <c r="O1" s="400"/>
      <c r="P1" s="400"/>
      <c r="Q1" s="400"/>
    </row>
    <row r="2" spans="1:17" s="401" customFormat="1" x14ac:dyDescent="0.2">
      <c r="A2" s="429"/>
      <c r="B2" s="429"/>
      <c r="C2" s="429"/>
      <c r="D2" s="360"/>
      <c r="E2" s="429"/>
      <c r="F2" s="429"/>
      <c r="G2" s="360">
        <v>1</v>
      </c>
      <c r="H2" s="360">
        <v>2</v>
      </c>
      <c r="I2" s="360">
        <v>3</v>
      </c>
      <c r="J2" s="360">
        <v>4</v>
      </c>
      <c r="K2" s="360">
        <v>5</v>
      </c>
      <c r="L2" s="400"/>
      <c r="M2" s="400"/>
      <c r="N2" s="400"/>
      <c r="O2" s="400"/>
      <c r="P2" s="400"/>
      <c r="Q2" s="400"/>
    </row>
    <row r="3" spans="1:17" s="401" customFormat="1" ht="17" x14ac:dyDescent="0.2">
      <c r="A3" s="430" t="s">
        <v>50</v>
      </c>
      <c r="B3" s="430" t="s">
        <v>56</v>
      </c>
      <c r="C3" s="430" t="s">
        <v>2</v>
      </c>
      <c r="D3" s="430" t="s">
        <v>57</v>
      </c>
      <c r="E3" s="364">
        <f>E4+E9+E12+E19+E21</f>
        <v>1</v>
      </c>
      <c r="F3" s="430" t="s">
        <v>58</v>
      </c>
      <c r="G3" s="365" t="s">
        <v>59</v>
      </c>
      <c r="H3" s="366" t="s">
        <v>60</v>
      </c>
      <c r="I3" s="367" t="s">
        <v>61</v>
      </c>
      <c r="J3" s="368" t="s">
        <v>62</v>
      </c>
      <c r="K3" s="368" t="s">
        <v>63</v>
      </c>
      <c r="L3" s="400"/>
      <c r="M3" s="400"/>
      <c r="N3" s="400"/>
      <c r="O3" s="400"/>
      <c r="P3" s="400"/>
      <c r="Q3" s="400"/>
    </row>
    <row r="4" spans="1:17" s="401" customFormat="1" ht="17" x14ac:dyDescent="0.2">
      <c r="A4" s="430"/>
      <c r="B4" s="430"/>
      <c r="C4" s="430"/>
      <c r="D4" s="430"/>
      <c r="E4" s="364">
        <f>SUM(E5:E8)</f>
        <v>0.22500000000000001</v>
      </c>
      <c r="F4" s="430"/>
      <c r="G4" s="363" t="s">
        <v>59</v>
      </c>
      <c r="H4" s="363" t="s">
        <v>60</v>
      </c>
      <c r="I4" s="363" t="s">
        <v>61</v>
      </c>
      <c r="J4" s="363" t="s">
        <v>62</v>
      </c>
      <c r="K4" s="363" t="s">
        <v>63</v>
      </c>
      <c r="L4" s="400"/>
      <c r="M4" s="400"/>
      <c r="N4" s="400"/>
      <c r="O4" s="400"/>
      <c r="P4" s="400"/>
      <c r="Q4" s="400"/>
    </row>
    <row r="5" spans="1:17" s="408" customFormat="1" ht="17" x14ac:dyDescent="0.2">
      <c r="A5" s="402">
        <v>1.1000000000000001</v>
      </c>
      <c r="B5" s="403" t="s">
        <v>65</v>
      </c>
      <c r="C5" s="403" t="s">
        <v>66</v>
      </c>
      <c r="D5" s="404" t="s">
        <v>95</v>
      </c>
      <c r="E5" s="405">
        <v>0.05</v>
      </c>
      <c r="F5" s="403" t="s">
        <v>611</v>
      </c>
      <c r="G5" s="402" t="s">
        <v>68</v>
      </c>
      <c r="H5" s="406" t="s">
        <v>69</v>
      </c>
      <c r="I5" s="402" t="s">
        <v>70</v>
      </c>
      <c r="J5" s="406" t="s">
        <v>71</v>
      </c>
      <c r="K5" s="402" t="s">
        <v>72</v>
      </c>
      <c r="L5" s="407"/>
      <c r="M5" s="407"/>
      <c r="N5" s="407"/>
      <c r="O5" s="407"/>
      <c r="P5" s="407"/>
      <c r="Q5" s="407"/>
    </row>
    <row r="6" spans="1:17" s="408" customFormat="1" ht="17" x14ac:dyDescent="0.2">
      <c r="A6" s="402">
        <v>1.2</v>
      </c>
      <c r="B6" s="403" t="s">
        <v>65</v>
      </c>
      <c r="C6" s="371" t="s">
        <v>601</v>
      </c>
      <c r="D6" s="404" t="s">
        <v>95</v>
      </c>
      <c r="E6" s="405">
        <v>0.05</v>
      </c>
      <c r="F6" s="403" t="s">
        <v>611</v>
      </c>
      <c r="G6" s="403" t="s">
        <v>68</v>
      </c>
      <c r="H6" s="403" t="s">
        <v>69</v>
      </c>
      <c r="I6" s="403" t="s">
        <v>74</v>
      </c>
      <c r="J6" s="403" t="s">
        <v>71</v>
      </c>
      <c r="K6" s="403" t="s">
        <v>72</v>
      </c>
      <c r="L6" s="407"/>
      <c r="M6" s="407"/>
      <c r="N6" s="407"/>
      <c r="O6" s="407"/>
      <c r="P6" s="407"/>
      <c r="Q6" s="407"/>
    </row>
    <row r="7" spans="1:17" s="408" customFormat="1" ht="17" x14ac:dyDescent="0.2">
      <c r="A7" s="402">
        <v>1.3</v>
      </c>
      <c r="B7" s="403" t="s">
        <v>75</v>
      </c>
      <c r="C7" s="403" t="s">
        <v>76</v>
      </c>
      <c r="D7" s="404" t="s">
        <v>95</v>
      </c>
      <c r="E7" s="405">
        <v>2.5000000000000001E-2</v>
      </c>
      <c r="F7" s="403" t="s">
        <v>611</v>
      </c>
      <c r="G7" s="403" t="s">
        <v>68</v>
      </c>
      <c r="H7" s="403" t="s">
        <v>69</v>
      </c>
      <c r="I7" s="403" t="s">
        <v>74</v>
      </c>
      <c r="J7" s="403" t="s">
        <v>71</v>
      </c>
      <c r="K7" s="403" t="s">
        <v>72</v>
      </c>
      <c r="L7" s="407"/>
      <c r="M7" s="407"/>
      <c r="N7" s="407"/>
      <c r="O7" s="407"/>
      <c r="P7" s="407"/>
      <c r="Q7" s="407"/>
    </row>
    <row r="8" spans="1:17" s="408" customFormat="1" ht="34" x14ac:dyDescent="0.2">
      <c r="A8" s="402">
        <v>1.4</v>
      </c>
      <c r="B8" s="372" t="s">
        <v>602</v>
      </c>
      <c r="C8" s="371" t="s">
        <v>603</v>
      </c>
      <c r="D8" s="404" t="s">
        <v>95</v>
      </c>
      <c r="E8" s="405">
        <v>0.1</v>
      </c>
      <c r="F8" s="409" t="s">
        <v>616</v>
      </c>
      <c r="G8" s="403" t="s">
        <v>68</v>
      </c>
      <c r="H8" s="403" t="s">
        <v>69</v>
      </c>
      <c r="I8" s="403" t="s">
        <v>74</v>
      </c>
      <c r="J8" s="403" t="s">
        <v>71</v>
      </c>
      <c r="K8" s="403" t="s">
        <v>72</v>
      </c>
      <c r="L8" s="407"/>
      <c r="M8" s="407"/>
      <c r="N8" s="407"/>
      <c r="O8" s="407"/>
      <c r="P8" s="407"/>
      <c r="Q8" s="407"/>
    </row>
    <row r="9" spans="1:17" s="376" customFormat="1" ht="17" x14ac:dyDescent="0.2">
      <c r="A9" s="373" t="s">
        <v>14</v>
      </c>
      <c r="B9" s="373" t="s">
        <v>81</v>
      </c>
      <c r="C9" s="373" t="s">
        <v>2</v>
      </c>
      <c r="D9" s="373"/>
      <c r="E9" s="374">
        <f>SUM(E10:E11)</f>
        <v>0.05</v>
      </c>
      <c r="F9" s="373" t="s">
        <v>14</v>
      </c>
      <c r="G9" s="373" t="s">
        <v>14</v>
      </c>
      <c r="H9" s="373" t="s">
        <v>14</v>
      </c>
      <c r="I9" s="373" t="s">
        <v>14</v>
      </c>
      <c r="J9" s="373" t="s">
        <v>14</v>
      </c>
      <c r="K9" s="373" t="s">
        <v>14</v>
      </c>
      <c r="L9" s="375"/>
      <c r="M9" s="375"/>
      <c r="N9" s="375"/>
      <c r="O9" s="375"/>
      <c r="P9" s="375"/>
      <c r="Q9" s="375"/>
    </row>
    <row r="10" spans="1:17" s="408" customFormat="1" ht="17" x14ac:dyDescent="0.2">
      <c r="A10" s="402">
        <v>2.1</v>
      </c>
      <c r="B10" s="403" t="s">
        <v>82</v>
      </c>
      <c r="C10" s="371" t="s">
        <v>604</v>
      </c>
      <c r="D10" s="402" t="s">
        <v>83</v>
      </c>
      <c r="E10" s="405">
        <v>2.5000000000000001E-2</v>
      </c>
      <c r="F10" s="403" t="s">
        <v>84</v>
      </c>
      <c r="G10" s="403" t="s">
        <v>85</v>
      </c>
      <c r="H10" s="403" t="s">
        <v>86</v>
      </c>
      <c r="I10" s="403" t="s">
        <v>84</v>
      </c>
      <c r="J10" s="403" t="s">
        <v>87</v>
      </c>
      <c r="K10" s="403" t="s">
        <v>88</v>
      </c>
      <c r="L10" s="407"/>
      <c r="M10" s="407"/>
      <c r="N10" s="407"/>
      <c r="O10" s="407"/>
      <c r="P10" s="407"/>
      <c r="Q10" s="407"/>
    </row>
    <row r="11" spans="1:17" s="378" customFormat="1" ht="17" x14ac:dyDescent="0.2">
      <c r="A11" s="402">
        <v>2.2000000000000002</v>
      </c>
      <c r="B11" s="403" t="s">
        <v>82</v>
      </c>
      <c r="C11" s="371" t="s">
        <v>605</v>
      </c>
      <c r="D11" s="402" t="s">
        <v>83</v>
      </c>
      <c r="E11" s="405">
        <v>2.5000000000000001E-2</v>
      </c>
      <c r="F11" s="403" t="s">
        <v>35</v>
      </c>
      <c r="G11" s="403" t="s">
        <v>90</v>
      </c>
      <c r="H11" s="403" t="s">
        <v>91</v>
      </c>
      <c r="I11" s="403" t="s">
        <v>35</v>
      </c>
      <c r="J11" s="403" t="s">
        <v>92</v>
      </c>
      <c r="K11" s="403" t="s">
        <v>93</v>
      </c>
      <c r="L11" s="377"/>
      <c r="M11" s="377"/>
      <c r="N11" s="377"/>
      <c r="O11" s="377"/>
      <c r="P11" s="377"/>
      <c r="Q11" s="377"/>
    </row>
    <row r="12" spans="1:17" s="376" customFormat="1" ht="17" x14ac:dyDescent="0.2">
      <c r="A12" s="373" t="s">
        <v>14</v>
      </c>
      <c r="B12" s="373" t="s">
        <v>36</v>
      </c>
      <c r="C12" s="373" t="s">
        <v>2</v>
      </c>
      <c r="D12" s="373"/>
      <c r="E12" s="374">
        <f>SUM(E13:E18)</f>
        <v>0.52500000000000002</v>
      </c>
      <c r="F12" s="373" t="s">
        <v>14</v>
      </c>
      <c r="G12" s="373" t="s">
        <v>14</v>
      </c>
      <c r="H12" s="373" t="s">
        <v>14</v>
      </c>
      <c r="I12" s="373" t="s">
        <v>14</v>
      </c>
      <c r="J12" s="373" t="s">
        <v>14</v>
      </c>
      <c r="K12" s="373" t="s">
        <v>14</v>
      </c>
      <c r="L12" s="375"/>
      <c r="M12" s="375"/>
      <c r="N12" s="375"/>
      <c r="O12" s="375"/>
      <c r="P12" s="375"/>
      <c r="Q12" s="375"/>
    </row>
    <row r="13" spans="1:17" ht="34" x14ac:dyDescent="0.2">
      <c r="A13" s="402">
        <v>3.1</v>
      </c>
      <c r="B13" s="410" t="s">
        <v>595</v>
      </c>
      <c r="C13" s="394" t="s">
        <v>610</v>
      </c>
      <c r="D13" s="403" t="s">
        <v>99</v>
      </c>
      <c r="E13" s="411">
        <v>0.1</v>
      </c>
      <c r="F13" s="267" t="s">
        <v>623</v>
      </c>
      <c r="G13" s="412" t="s">
        <v>101</v>
      </c>
      <c r="H13" s="403" t="s">
        <v>624</v>
      </c>
      <c r="I13" s="403" t="s">
        <v>623</v>
      </c>
      <c r="J13" s="403" t="s">
        <v>625</v>
      </c>
      <c r="K13" s="403" t="s">
        <v>233</v>
      </c>
      <c r="L13" s="413"/>
      <c r="M13" s="413"/>
      <c r="N13" s="413"/>
      <c r="O13" s="413"/>
      <c r="P13" s="413"/>
      <c r="Q13" s="413"/>
    </row>
    <row r="14" spans="1:17" ht="34" x14ac:dyDescent="0.2">
      <c r="A14" s="402">
        <v>3.2</v>
      </c>
      <c r="B14" s="410" t="s">
        <v>595</v>
      </c>
      <c r="C14" s="371" t="s">
        <v>596</v>
      </c>
      <c r="D14" s="403" t="s">
        <v>227</v>
      </c>
      <c r="E14" s="411">
        <v>0.05</v>
      </c>
      <c r="F14" s="414" t="s">
        <v>597</v>
      </c>
      <c r="G14" s="414" t="s">
        <v>598</v>
      </c>
      <c r="H14" s="414" t="s">
        <v>599</v>
      </c>
      <c r="I14" s="414" t="s">
        <v>597</v>
      </c>
      <c r="J14" s="414" t="s">
        <v>600</v>
      </c>
      <c r="K14" s="415">
        <v>1</v>
      </c>
    </row>
    <row r="15" spans="1:17" ht="34" x14ac:dyDescent="0.2">
      <c r="A15" s="402">
        <v>3.4</v>
      </c>
      <c r="B15" s="347" t="s">
        <v>595</v>
      </c>
      <c r="C15" s="372" t="s">
        <v>626</v>
      </c>
      <c r="D15" s="403" t="s">
        <v>227</v>
      </c>
      <c r="E15" s="387">
        <v>7.4999999999999997E-2</v>
      </c>
      <c r="F15" s="414" t="s">
        <v>597</v>
      </c>
      <c r="G15" s="414" t="s">
        <v>598</v>
      </c>
      <c r="H15" s="414" t="s">
        <v>599</v>
      </c>
      <c r="I15" s="414" t="s">
        <v>597</v>
      </c>
      <c r="J15" s="414" t="s">
        <v>600</v>
      </c>
      <c r="K15" s="415">
        <v>1</v>
      </c>
    </row>
    <row r="16" spans="1:17" ht="34" x14ac:dyDescent="0.2">
      <c r="A16" s="402">
        <v>3.5</v>
      </c>
      <c r="B16" s="347" t="s">
        <v>595</v>
      </c>
      <c r="C16" s="372" t="s">
        <v>627</v>
      </c>
      <c r="D16" s="403" t="s">
        <v>227</v>
      </c>
      <c r="E16" s="387">
        <v>0.05</v>
      </c>
      <c r="F16" s="416">
        <v>2</v>
      </c>
      <c r="G16" s="416" t="s">
        <v>628</v>
      </c>
      <c r="H16" s="416">
        <v>1</v>
      </c>
      <c r="I16" s="416">
        <v>2</v>
      </c>
      <c r="J16" s="416">
        <v>3</v>
      </c>
      <c r="K16" s="416" t="s">
        <v>629</v>
      </c>
    </row>
    <row r="17" spans="1:17" s="424" customFormat="1" ht="102" customHeight="1" x14ac:dyDescent="0.2">
      <c r="A17" s="423">
        <v>3.5</v>
      </c>
      <c r="B17" s="424" t="s">
        <v>632</v>
      </c>
      <c r="C17" s="424" t="s">
        <v>633</v>
      </c>
      <c r="D17" s="425" t="s">
        <v>227</v>
      </c>
      <c r="E17" s="426">
        <v>0.1</v>
      </c>
      <c r="F17" s="424" t="s">
        <v>634</v>
      </c>
      <c r="G17" s="424" t="s">
        <v>635</v>
      </c>
      <c r="H17" s="424" t="s">
        <v>636</v>
      </c>
      <c r="I17" s="424" t="s">
        <v>634</v>
      </c>
      <c r="J17" s="424" t="s">
        <v>637</v>
      </c>
      <c r="K17" s="424" t="s">
        <v>638</v>
      </c>
    </row>
    <row r="18" spans="1:17" ht="17" x14ac:dyDescent="0.2">
      <c r="A18" s="402">
        <v>3.7</v>
      </c>
      <c r="B18" s="372" t="s">
        <v>361</v>
      </c>
      <c r="C18" s="371" t="s">
        <v>199</v>
      </c>
      <c r="D18" s="403" t="s">
        <v>99</v>
      </c>
      <c r="E18" s="418">
        <v>0.15</v>
      </c>
      <c r="F18" s="419" t="s">
        <v>612</v>
      </c>
      <c r="G18" s="419" t="s">
        <v>101</v>
      </c>
      <c r="H18" s="419" t="s">
        <v>613</v>
      </c>
      <c r="I18" s="419" t="s">
        <v>612</v>
      </c>
      <c r="J18" s="419" t="s">
        <v>614</v>
      </c>
      <c r="K18" s="419" t="s">
        <v>615</v>
      </c>
      <c r="L18" s="413"/>
      <c r="M18" s="413"/>
      <c r="N18" s="413"/>
      <c r="O18" s="413"/>
      <c r="P18" s="413"/>
      <c r="Q18" s="413"/>
    </row>
    <row r="19" spans="1:17" s="376" customFormat="1" ht="17" x14ac:dyDescent="0.2">
      <c r="A19" s="373" t="s">
        <v>14</v>
      </c>
      <c r="B19" s="373" t="s">
        <v>105</v>
      </c>
      <c r="C19" s="373" t="s">
        <v>2</v>
      </c>
      <c r="D19" s="373"/>
      <c r="E19" s="374">
        <f>SUM(E20:E20)</f>
        <v>0.1</v>
      </c>
      <c r="F19" s="373" t="s">
        <v>14</v>
      </c>
      <c r="G19" s="373" t="s">
        <v>14</v>
      </c>
      <c r="H19" s="373" t="s">
        <v>14</v>
      </c>
      <c r="I19" s="373" t="s">
        <v>14</v>
      </c>
      <c r="J19" s="373" t="s">
        <v>14</v>
      </c>
      <c r="K19" s="373" t="s">
        <v>14</v>
      </c>
      <c r="L19" s="375"/>
      <c r="M19" s="375"/>
      <c r="N19" s="375"/>
      <c r="O19" s="375"/>
      <c r="P19" s="375"/>
      <c r="Q19" s="375"/>
    </row>
    <row r="20" spans="1:17" s="460" customFormat="1" ht="51" x14ac:dyDescent="0.2">
      <c r="A20" s="345">
        <v>4.0999999999999996</v>
      </c>
      <c r="B20" s="460" t="s">
        <v>105</v>
      </c>
      <c r="C20" s="461" t="s">
        <v>639</v>
      </c>
      <c r="D20" s="462" t="s">
        <v>95</v>
      </c>
      <c r="E20" s="346">
        <v>0.1</v>
      </c>
      <c r="F20" s="463" t="s">
        <v>640</v>
      </c>
      <c r="G20" s="464" t="s">
        <v>641</v>
      </c>
      <c r="H20" s="461" t="s">
        <v>642</v>
      </c>
      <c r="I20" s="463" t="s">
        <v>640</v>
      </c>
      <c r="J20" s="463" t="s">
        <v>643</v>
      </c>
      <c r="K20" s="463" t="s">
        <v>644</v>
      </c>
    </row>
    <row r="21" spans="1:17" s="351" customFormat="1" ht="17" x14ac:dyDescent="0.2">
      <c r="A21" s="348"/>
      <c r="B21" s="348" t="s">
        <v>106</v>
      </c>
      <c r="C21" s="348" t="s">
        <v>2</v>
      </c>
      <c r="D21" s="348" t="s">
        <v>14</v>
      </c>
      <c r="E21" s="349">
        <v>0.1</v>
      </c>
      <c r="F21" s="348" t="s">
        <v>58</v>
      </c>
      <c r="G21" s="348" t="s">
        <v>59</v>
      </c>
      <c r="H21" s="348" t="s">
        <v>60</v>
      </c>
      <c r="I21" s="348" t="s">
        <v>61</v>
      </c>
      <c r="J21" s="348" t="s">
        <v>62</v>
      </c>
      <c r="K21" s="348" t="s">
        <v>63</v>
      </c>
      <c r="L21" s="350"/>
      <c r="M21" s="350"/>
      <c r="N21" s="350"/>
      <c r="O21" s="350"/>
      <c r="P21" s="350"/>
      <c r="Q21" s="350"/>
    </row>
    <row r="22" spans="1:17" ht="34" x14ac:dyDescent="0.2">
      <c r="A22" s="403">
        <v>5.0999999999999996</v>
      </c>
      <c r="B22" s="372" t="s">
        <v>606</v>
      </c>
      <c r="C22" s="371" t="s">
        <v>607</v>
      </c>
      <c r="D22" s="380" t="s">
        <v>109</v>
      </c>
      <c r="E22" s="381">
        <v>0.05</v>
      </c>
      <c r="F22" s="380" t="s">
        <v>110</v>
      </c>
      <c r="G22" s="380" t="s">
        <v>111</v>
      </c>
      <c r="H22" s="380" t="s">
        <v>112</v>
      </c>
      <c r="I22" s="380" t="s">
        <v>110</v>
      </c>
      <c r="J22" s="380" t="s">
        <v>113</v>
      </c>
      <c r="K22" s="380" t="s">
        <v>114</v>
      </c>
      <c r="L22" s="413"/>
      <c r="M22" s="413"/>
      <c r="N22" s="413"/>
      <c r="O22" s="413"/>
      <c r="P22" s="413"/>
      <c r="Q22" s="413"/>
    </row>
    <row r="23" spans="1:17" ht="34" x14ac:dyDescent="0.2">
      <c r="A23" s="403">
        <v>5.2</v>
      </c>
      <c r="B23" s="372" t="s">
        <v>608</v>
      </c>
      <c r="C23" s="371" t="s">
        <v>609</v>
      </c>
      <c r="D23" s="380" t="s">
        <v>109</v>
      </c>
      <c r="E23" s="381">
        <v>0.05</v>
      </c>
      <c r="F23" s="380" t="s">
        <v>110</v>
      </c>
      <c r="G23" s="380" t="s">
        <v>111</v>
      </c>
      <c r="H23" s="380" t="s">
        <v>112</v>
      </c>
      <c r="I23" s="380" t="s">
        <v>110</v>
      </c>
      <c r="J23" s="380" t="s">
        <v>113</v>
      </c>
      <c r="K23" s="380" t="s">
        <v>114</v>
      </c>
      <c r="L23" s="413"/>
      <c r="M23" s="413"/>
      <c r="N23" s="413"/>
      <c r="O23" s="413"/>
      <c r="P23" s="413"/>
      <c r="Q23" s="413"/>
    </row>
  </sheetData>
  <mergeCells count="11">
    <mergeCell ref="A3:A4"/>
    <mergeCell ref="B3:B4"/>
    <mergeCell ref="C3:C4"/>
    <mergeCell ref="D3:D4"/>
    <mergeCell ref="F3:F4"/>
    <mergeCell ref="G1:K1"/>
    <mergeCell ref="A1:A2"/>
    <mergeCell ref="B1:B2"/>
    <mergeCell ref="C1:C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45FF-168F-4401-8B36-3E478CC41098}">
  <dimension ref="A1:S32"/>
  <sheetViews>
    <sheetView topLeftCell="I1" workbookViewId="0">
      <selection activeCell="P2" sqref="P2"/>
    </sheetView>
  </sheetViews>
  <sheetFormatPr baseColWidth="10" defaultColWidth="9.1640625" defaultRowHeight="15" customHeight="1" x14ac:dyDescent="0.2"/>
  <cols>
    <col min="1" max="1" width="9.1640625" style="267"/>
    <col min="2" max="2" width="28.5" style="267" customWidth="1"/>
    <col min="3" max="3" width="47.83203125" style="267" customWidth="1"/>
    <col min="4" max="4" width="40.83203125" style="267" customWidth="1"/>
    <col min="5" max="5" width="14.5" style="267" customWidth="1"/>
    <col min="6" max="6" width="14.1640625" style="267" customWidth="1"/>
    <col min="7" max="7" width="19.1640625" style="267" customWidth="1"/>
    <col min="8" max="8" width="16" style="267" customWidth="1"/>
    <col min="9" max="9" width="20.83203125" style="267" customWidth="1"/>
    <col min="10" max="10" width="16.6640625" style="267" customWidth="1"/>
    <col min="11" max="11" width="15.6640625" style="267" customWidth="1"/>
    <col min="12" max="12" width="6.33203125" style="267" customWidth="1"/>
    <col min="13" max="14" width="9.1640625" style="267"/>
    <col min="15" max="15" width="9.1640625" style="336"/>
    <col min="16" max="16384" width="9.1640625" style="267"/>
  </cols>
  <sheetData>
    <row r="1" spans="1:19" ht="14.5" customHeight="1" x14ac:dyDescent="0.2">
      <c r="A1" s="435" t="s">
        <v>50</v>
      </c>
      <c r="B1" s="435" t="s">
        <v>51</v>
      </c>
      <c r="C1" s="435" t="s">
        <v>52</v>
      </c>
      <c r="D1" s="269" t="s">
        <v>14</v>
      </c>
      <c r="E1" s="435" t="s">
        <v>53</v>
      </c>
      <c r="F1" s="435" t="s">
        <v>54</v>
      </c>
      <c r="G1" s="431" t="s">
        <v>55</v>
      </c>
      <c r="H1" s="431"/>
      <c r="I1" s="431"/>
      <c r="J1" s="431"/>
      <c r="K1" s="432"/>
      <c r="L1" s="331"/>
    </row>
    <row r="2" spans="1:19" ht="14.5" customHeight="1" x14ac:dyDescent="0.2">
      <c r="A2" s="436"/>
      <c r="B2" s="436"/>
      <c r="C2" s="436"/>
      <c r="D2" s="270" t="s">
        <v>14</v>
      </c>
      <c r="E2" s="436"/>
      <c r="F2" s="436"/>
      <c r="G2" s="270">
        <v>1</v>
      </c>
      <c r="H2" s="270">
        <v>2</v>
      </c>
      <c r="I2" s="270">
        <v>3</v>
      </c>
      <c r="J2" s="270">
        <v>4</v>
      </c>
      <c r="K2" s="270">
        <v>5</v>
      </c>
      <c r="L2" s="331"/>
    </row>
    <row r="3" spans="1:19" ht="15" customHeight="1" x14ac:dyDescent="0.2">
      <c r="A3" s="433" t="s">
        <v>157</v>
      </c>
      <c r="B3" s="433" t="s">
        <v>0</v>
      </c>
      <c r="C3" s="433" t="s">
        <v>2</v>
      </c>
      <c r="D3" s="271" t="s">
        <v>158</v>
      </c>
      <c r="E3" s="272">
        <f>SUM(E4,E9,E14,E19,E22)</f>
        <v>1</v>
      </c>
      <c r="F3" s="433" t="s">
        <v>58</v>
      </c>
      <c r="G3" s="273" t="s">
        <v>59</v>
      </c>
      <c r="H3" s="274" t="s">
        <v>60</v>
      </c>
      <c r="I3" s="275" t="s">
        <v>61</v>
      </c>
      <c r="J3" s="276" t="s">
        <v>62</v>
      </c>
      <c r="K3" s="276" t="s">
        <v>63</v>
      </c>
      <c r="L3" s="331"/>
      <c r="M3" s="339" t="s">
        <v>159</v>
      </c>
      <c r="N3" s="339" t="s">
        <v>160</v>
      </c>
      <c r="O3" s="341" t="s">
        <v>161</v>
      </c>
    </row>
    <row r="4" spans="1:19" ht="14.5" customHeight="1" x14ac:dyDescent="0.2">
      <c r="A4" s="434"/>
      <c r="B4" s="434"/>
      <c r="C4" s="434"/>
      <c r="D4" s="277" t="s">
        <v>14</v>
      </c>
      <c r="E4" s="272">
        <v>0.22500000000000001</v>
      </c>
      <c r="F4" s="434"/>
      <c r="G4" s="277" t="s">
        <v>59</v>
      </c>
      <c r="H4" s="277" t="s">
        <v>60</v>
      </c>
      <c r="I4" s="277" t="s">
        <v>61</v>
      </c>
      <c r="J4" s="277" t="s">
        <v>62</v>
      </c>
      <c r="K4" s="277" t="s">
        <v>63</v>
      </c>
      <c r="L4" s="332"/>
      <c r="P4" s="336">
        <f>SUM(O5:O8)</f>
        <v>0.20500000000000002</v>
      </c>
    </row>
    <row r="5" spans="1:19" ht="21" customHeight="1" x14ac:dyDescent="0.2">
      <c r="A5" s="278">
        <v>1.1000000000000001</v>
      </c>
      <c r="B5" s="279" t="s">
        <v>162</v>
      </c>
      <c r="C5" s="260" t="s">
        <v>73</v>
      </c>
      <c r="D5" s="260" t="s">
        <v>163</v>
      </c>
      <c r="E5" s="280">
        <v>0.05</v>
      </c>
      <c r="F5" s="260" t="s">
        <v>164</v>
      </c>
      <c r="G5" s="281" t="s">
        <v>68</v>
      </c>
      <c r="H5" s="282" t="s">
        <v>69</v>
      </c>
      <c r="I5" s="281" t="s">
        <v>164</v>
      </c>
      <c r="J5" s="281" t="s">
        <v>165</v>
      </c>
      <c r="K5" s="281" t="s">
        <v>166</v>
      </c>
      <c r="L5" s="333"/>
      <c r="M5" s="267">
        <v>5</v>
      </c>
      <c r="N5" s="267">
        <v>5</v>
      </c>
      <c r="O5" s="336">
        <f>N5/5*E5</f>
        <v>0.05</v>
      </c>
    </row>
    <row r="6" spans="1:19" ht="21" customHeight="1" x14ac:dyDescent="0.2">
      <c r="A6" s="278">
        <v>1.2</v>
      </c>
      <c r="B6" s="279" t="s">
        <v>162</v>
      </c>
      <c r="C6" s="283" t="s">
        <v>66</v>
      </c>
      <c r="D6" s="260" t="s">
        <v>163</v>
      </c>
      <c r="E6" s="280">
        <v>0.05</v>
      </c>
      <c r="F6" s="260" t="s">
        <v>167</v>
      </c>
      <c r="G6" s="281" t="s">
        <v>68</v>
      </c>
      <c r="H6" s="282" t="s">
        <v>69</v>
      </c>
      <c r="I6" s="281" t="s">
        <v>167</v>
      </c>
      <c r="J6" s="281" t="s">
        <v>165</v>
      </c>
      <c r="K6" s="281" t="s">
        <v>166</v>
      </c>
      <c r="L6" s="333"/>
      <c r="M6" s="267">
        <v>5</v>
      </c>
      <c r="N6" s="267">
        <v>3</v>
      </c>
      <c r="O6" s="336">
        <f>N6/5*E6</f>
        <v>0.03</v>
      </c>
    </row>
    <row r="7" spans="1:19" ht="21" customHeight="1" x14ac:dyDescent="0.2">
      <c r="A7" s="278">
        <v>1.3</v>
      </c>
      <c r="B7" s="279" t="s">
        <v>75</v>
      </c>
      <c r="C7" s="260" t="s">
        <v>76</v>
      </c>
      <c r="D7" s="260" t="s">
        <v>168</v>
      </c>
      <c r="E7" s="280">
        <v>2.5000000000000001E-2</v>
      </c>
      <c r="F7" s="260" t="s">
        <v>169</v>
      </c>
      <c r="G7" s="281" t="s">
        <v>68</v>
      </c>
      <c r="H7" s="282" t="s">
        <v>69</v>
      </c>
      <c r="I7" s="281" t="s">
        <v>169</v>
      </c>
      <c r="J7" s="281" t="s">
        <v>165</v>
      </c>
      <c r="K7" s="281" t="s">
        <v>166</v>
      </c>
      <c r="L7" s="333"/>
      <c r="M7" s="267">
        <v>5</v>
      </c>
      <c r="N7" s="267">
        <v>5</v>
      </c>
      <c r="O7" s="336">
        <f>N7/5*E7</f>
        <v>2.5000000000000001E-2</v>
      </c>
    </row>
    <row r="8" spans="1:19" ht="16" x14ac:dyDescent="0.2">
      <c r="A8" s="278">
        <v>1.4</v>
      </c>
      <c r="B8" s="315" t="s">
        <v>78</v>
      </c>
      <c r="C8" s="260" t="s">
        <v>170</v>
      </c>
      <c r="D8" s="260" t="s">
        <v>171</v>
      </c>
      <c r="E8" s="280">
        <v>0.1</v>
      </c>
      <c r="F8" s="191" t="s">
        <v>74</v>
      </c>
      <c r="G8" s="191" t="s">
        <v>68</v>
      </c>
      <c r="H8" s="191" t="s">
        <v>69</v>
      </c>
      <c r="I8" s="191" t="s">
        <v>74</v>
      </c>
      <c r="J8" s="192" t="s">
        <v>71</v>
      </c>
      <c r="K8" s="191" t="s">
        <v>72</v>
      </c>
      <c r="L8" s="41"/>
      <c r="M8" s="267">
        <v>5</v>
      </c>
      <c r="N8" s="267">
        <v>5</v>
      </c>
      <c r="O8" s="336">
        <f t="shared" ref="O8:O24" si="0">N8/5*E8</f>
        <v>0.1</v>
      </c>
    </row>
    <row r="9" spans="1:19" x14ac:dyDescent="0.2">
      <c r="A9" s="284" t="s">
        <v>172</v>
      </c>
      <c r="B9" s="285" t="s">
        <v>173</v>
      </c>
      <c r="C9" s="277" t="s">
        <v>2</v>
      </c>
      <c r="D9" s="277" t="s">
        <v>14</v>
      </c>
      <c r="E9" s="272">
        <v>0.22500000000000001</v>
      </c>
      <c r="F9" s="277" t="s">
        <v>58</v>
      </c>
      <c r="G9" s="277" t="s">
        <v>59</v>
      </c>
      <c r="H9" s="286" t="s">
        <v>60</v>
      </c>
      <c r="I9" s="277" t="s">
        <v>61</v>
      </c>
      <c r="J9" s="286" t="s">
        <v>62</v>
      </c>
      <c r="K9" s="286" t="s">
        <v>63</v>
      </c>
      <c r="L9" s="332"/>
      <c r="P9" s="336">
        <f>SUM(O10:O13)</f>
        <v>0.18</v>
      </c>
    </row>
    <row r="10" spans="1:19" ht="16" x14ac:dyDescent="0.2">
      <c r="A10" s="278">
        <v>2.1</v>
      </c>
      <c r="B10" s="261" t="s">
        <v>82</v>
      </c>
      <c r="C10" s="261" t="s">
        <v>174</v>
      </c>
      <c r="D10" s="261" t="s">
        <v>83</v>
      </c>
      <c r="E10" s="287">
        <v>2.5000000000000001E-2</v>
      </c>
      <c r="F10" s="260" t="s">
        <v>175</v>
      </c>
      <c r="G10" s="263" t="s">
        <v>176</v>
      </c>
      <c r="H10" s="263" t="s">
        <v>177</v>
      </c>
      <c r="I10" s="261" t="s">
        <v>175</v>
      </c>
      <c r="J10" s="263" t="s">
        <v>178</v>
      </c>
      <c r="K10" s="263"/>
      <c r="L10" s="263"/>
      <c r="M10" s="267">
        <v>5</v>
      </c>
      <c r="N10" s="267">
        <v>5</v>
      </c>
      <c r="O10" s="336">
        <f>N10/5*E10</f>
        <v>2.5000000000000001E-2</v>
      </c>
    </row>
    <row r="11" spans="1:19" x14ac:dyDescent="0.2">
      <c r="A11" s="288"/>
      <c r="B11" s="289" t="s">
        <v>82</v>
      </c>
      <c r="C11" s="283" t="s">
        <v>179</v>
      </c>
      <c r="D11" s="279" t="s">
        <v>83</v>
      </c>
      <c r="E11" s="280">
        <v>2.5000000000000001E-2</v>
      </c>
      <c r="F11" s="291" t="s">
        <v>180</v>
      </c>
      <c r="G11" s="290" t="s">
        <v>85</v>
      </c>
      <c r="H11" s="292" t="s">
        <v>86</v>
      </c>
      <c r="I11" s="292" t="s">
        <v>84</v>
      </c>
      <c r="J11" s="279" t="s">
        <v>87</v>
      </c>
      <c r="K11" s="290" t="s">
        <v>88</v>
      </c>
      <c r="L11" s="333"/>
      <c r="M11" s="267">
        <v>5</v>
      </c>
      <c r="N11" s="267">
        <v>2</v>
      </c>
      <c r="O11" s="336">
        <f>N11/5*E11</f>
        <v>1.0000000000000002E-2</v>
      </c>
    </row>
    <row r="12" spans="1:19" ht="39" x14ac:dyDescent="0.2">
      <c r="A12" s="278">
        <v>2.2000000000000002</v>
      </c>
      <c r="B12" s="293" t="s">
        <v>181</v>
      </c>
      <c r="C12" s="294" t="s">
        <v>182</v>
      </c>
      <c r="D12" s="294" t="s">
        <v>183</v>
      </c>
      <c r="E12" s="280">
        <v>0.125</v>
      </c>
      <c r="F12" s="279" t="s">
        <v>184</v>
      </c>
      <c r="G12" s="295" t="s">
        <v>185</v>
      </c>
      <c r="H12" s="295" t="s">
        <v>186</v>
      </c>
      <c r="I12" s="296" t="s">
        <v>184</v>
      </c>
      <c r="J12" s="297" t="s">
        <v>187</v>
      </c>
      <c r="K12" s="325" t="s">
        <v>188</v>
      </c>
      <c r="L12" s="334"/>
      <c r="M12" s="267">
        <v>5</v>
      </c>
      <c r="N12" s="267">
        <v>5</v>
      </c>
      <c r="O12" s="336">
        <f>N12/5*E12</f>
        <v>0.125</v>
      </c>
      <c r="S12" s="267" t="s">
        <v>189</v>
      </c>
    </row>
    <row r="13" spans="1:19" ht="65" x14ac:dyDescent="0.2">
      <c r="A13" s="288">
        <v>2.2999999999999998</v>
      </c>
      <c r="B13" s="298" t="s">
        <v>181</v>
      </c>
      <c r="C13" s="291" t="s">
        <v>190</v>
      </c>
      <c r="D13" s="299" t="s">
        <v>183</v>
      </c>
      <c r="E13" s="300">
        <v>0.05</v>
      </c>
      <c r="F13" s="299" t="s">
        <v>191</v>
      </c>
      <c r="G13" s="301" t="s">
        <v>192</v>
      </c>
      <c r="H13" s="301" t="s">
        <v>193</v>
      </c>
      <c r="I13" s="301" t="s">
        <v>194</v>
      </c>
      <c r="J13" s="302" t="s">
        <v>195</v>
      </c>
      <c r="K13" s="326" t="s">
        <v>196</v>
      </c>
      <c r="L13" s="335"/>
      <c r="M13" s="267">
        <v>5</v>
      </c>
      <c r="N13" s="267">
        <v>2</v>
      </c>
      <c r="O13" s="336">
        <f t="shared" si="0"/>
        <v>2.0000000000000004E-2</v>
      </c>
      <c r="S13" s="267" t="s">
        <v>197</v>
      </c>
    </row>
    <row r="14" spans="1:19" ht="26" x14ac:dyDescent="0.2">
      <c r="A14" s="284" t="s">
        <v>36</v>
      </c>
      <c r="B14" s="277" t="s">
        <v>173</v>
      </c>
      <c r="C14" s="277" t="s">
        <v>2</v>
      </c>
      <c r="D14" s="277" t="s">
        <v>14</v>
      </c>
      <c r="E14" s="272">
        <v>0.35</v>
      </c>
      <c r="F14" s="277" t="s">
        <v>58</v>
      </c>
      <c r="G14" s="277" t="s">
        <v>59</v>
      </c>
      <c r="H14" s="277" t="s">
        <v>60</v>
      </c>
      <c r="I14" s="277" t="s">
        <v>61</v>
      </c>
      <c r="J14" s="277" t="s">
        <v>62</v>
      </c>
      <c r="K14" s="327" t="s">
        <v>63</v>
      </c>
      <c r="L14" s="332"/>
      <c r="P14" s="336">
        <f>SUM(O15:O18)</f>
        <v>0.28500000000000003</v>
      </c>
    </row>
    <row r="15" spans="1:19" ht="16" x14ac:dyDescent="0.2">
      <c r="A15" s="278">
        <v>3.1</v>
      </c>
      <c r="B15" s="261" t="s">
        <v>198</v>
      </c>
      <c r="C15" s="261" t="s">
        <v>199</v>
      </c>
      <c r="D15" s="261" t="s">
        <v>99</v>
      </c>
      <c r="E15" s="262">
        <v>0.1</v>
      </c>
      <c r="F15" s="260" t="s">
        <v>100</v>
      </c>
      <c r="G15" s="263" t="s">
        <v>101</v>
      </c>
      <c r="H15" s="263" t="s">
        <v>102</v>
      </c>
      <c r="I15" s="261" t="s">
        <v>103</v>
      </c>
      <c r="J15" s="263" t="s">
        <v>92</v>
      </c>
      <c r="K15" s="263" t="s">
        <v>104</v>
      </c>
      <c r="L15" s="263"/>
      <c r="M15" s="267">
        <v>5</v>
      </c>
      <c r="N15" s="267">
        <v>4</v>
      </c>
      <c r="O15" s="336">
        <f t="shared" si="0"/>
        <v>8.0000000000000016E-2</v>
      </c>
    </row>
    <row r="16" spans="1:19" ht="112.5" customHeight="1" x14ac:dyDescent="0.2">
      <c r="A16" s="264">
        <v>3.2</v>
      </c>
      <c r="B16" s="265" t="s">
        <v>200</v>
      </c>
      <c r="C16" s="265" t="s">
        <v>201</v>
      </c>
      <c r="D16" s="265" t="s">
        <v>142</v>
      </c>
      <c r="E16" s="266">
        <v>0.1</v>
      </c>
      <c r="F16" s="265" t="s">
        <v>202</v>
      </c>
      <c r="G16" s="265" t="s">
        <v>203</v>
      </c>
      <c r="H16" s="265" t="s">
        <v>204</v>
      </c>
      <c r="I16" s="265" t="s">
        <v>146</v>
      </c>
      <c r="J16" s="265" t="s">
        <v>205</v>
      </c>
      <c r="K16" s="265" t="s">
        <v>206</v>
      </c>
      <c r="L16" s="265"/>
      <c r="M16" s="267">
        <v>5</v>
      </c>
      <c r="N16" s="267">
        <v>5</v>
      </c>
      <c r="O16" s="336">
        <f t="shared" si="0"/>
        <v>0.1</v>
      </c>
    </row>
    <row r="17" spans="1:18" ht="198" customHeight="1" x14ac:dyDescent="0.2">
      <c r="A17" s="267">
        <v>3.3</v>
      </c>
      <c r="B17" s="267" t="s">
        <v>22</v>
      </c>
      <c r="C17" s="303" t="s">
        <v>207</v>
      </c>
      <c r="D17" s="268" t="s">
        <v>208</v>
      </c>
      <c r="E17" s="304">
        <v>7.4999999999999997E-2</v>
      </c>
      <c r="F17" s="265" t="s">
        <v>209</v>
      </c>
      <c r="G17" s="265" t="s">
        <v>210</v>
      </c>
      <c r="H17" s="265" t="s">
        <v>211</v>
      </c>
      <c r="I17" s="265" t="s">
        <v>212</v>
      </c>
      <c r="J17" s="265" t="s">
        <v>213</v>
      </c>
      <c r="K17" s="305" t="s">
        <v>214</v>
      </c>
      <c r="L17" s="305"/>
      <c r="M17" s="267">
        <v>5</v>
      </c>
      <c r="N17" s="267">
        <v>3</v>
      </c>
      <c r="O17" s="336">
        <f t="shared" si="0"/>
        <v>4.4999999999999998E-2</v>
      </c>
    </row>
    <row r="18" spans="1:18" ht="96" x14ac:dyDescent="0.2">
      <c r="A18" s="316">
        <v>3.4</v>
      </c>
      <c r="B18" s="261" t="s">
        <v>97</v>
      </c>
      <c r="C18" s="265" t="s">
        <v>215</v>
      </c>
      <c r="D18" s="306" t="s">
        <v>216</v>
      </c>
      <c r="E18" s="262">
        <v>7.4999999999999997E-2</v>
      </c>
      <c r="F18" s="279" t="s">
        <v>130</v>
      </c>
      <c r="G18" s="295" t="s">
        <v>131</v>
      </c>
      <c r="H18" s="307" t="s">
        <v>132</v>
      </c>
      <c r="I18" s="307" t="s">
        <v>133</v>
      </c>
      <c r="J18" s="308" t="s">
        <v>134</v>
      </c>
      <c r="K18" s="328" t="s">
        <v>135</v>
      </c>
      <c r="L18" s="333"/>
      <c r="M18" s="267">
        <v>5</v>
      </c>
      <c r="N18" s="267">
        <v>4</v>
      </c>
      <c r="O18" s="336">
        <f t="shared" si="0"/>
        <v>0.06</v>
      </c>
      <c r="R18" s="330" t="s">
        <v>217</v>
      </c>
    </row>
    <row r="19" spans="1:18" x14ac:dyDescent="0.2">
      <c r="A19" s="284" t="s">
        <v>218</v>
      </c>
      <c r="B19" s="286" t="s">
        <v>94</v>
      </c>
      <c r="C19" s="286" t="s">
        <v>2</v>
      </c>
      <c r="D19" s="286" t="s">
        <v>14</v>
      </c>
      <c r="E19" s="309">
        <v>0.1</v>
      </c>
      <c r="F19" s="277" t="s">
        <v>58</v>
      </c>
      <c r="G19" s="277" t="s">
        <v>59</v>
      </c>
      <c r="H19" s="286" t="s">
        <v>60</v>
      </c>
      <c r="I19" s="286" t="s">
        <v>61</v>
      </c>
      <c r="J19" s="286" t="s">
        <v>62</v>
      </c>
      <c r="K19" s="329" t="s">
        <v>63</v>
      </c>
      <c r="L19" s="332"/>
      <c r="P19" s="336">
        <f>SUM(O20:O21)</f>
        <v>0.08</v>
      </c>
    </row>
    <row r="20" spans="1:18" ht="64" x14ac:dyDescent="0.2">
      <c r="A20" s="278">
        <v>4.0999999999999996</v>
      </c>
      <c r="B20" s="261" t="s">
        <v>219</v>
      </c>
      <c r="C20" s="261" t="s">
        <v>220</v>
      </c>
      <c r="D20" s="261"/>
      <c r="E20" s="310">
        <v>0.05</v>
      </c>
      <c r="F20" s="261" t="s">
        <v>221</v>
      </c>
      <c r="G20" s="265" t="s">
        <v>222</v>
      </c>
      <c r="H20" s="265" t="s">
        <v>223</v>
      </c>
      <c r="I20" s="265" t="s">
        <v>224</v>
      </c>
      <c r="J20" s="265" t="s">
        <v>225</v>
      </c>
      <c r="K20" s="265" t="s">
        <v>226</v>
      </c>
      <c r="L20" s="265"/>
      <c r="M20" s="267">
        <v>5</v>
      </c>
      <c r="N20" s="267">
        <v>3</v>
      </c>
      <c r="O20" s="336">
        <f t="shared" si="0"/>
        <v>0.03</v>
      </c>
    </row>
    <row r="21" spans="1:18" ht="32" x14ac:dyDescent="0.2">
      <c r="A21" s="311">
        <v>4.2</v>
      </c>
      <c r="B21" s="312" t="s">
        <v>149</v>
      </c>
      <c r="C21" s="312" t="s">
        <v>151</v>
      </c>
      <c r="D21" s="312" t="s">
        <v>227</v>
      </c>
      <c r="E21" s="266">
        <v>0.05</v>
      </c>
      <c r="F21" s="312" t="s">
        <v>152</v>
      </c>
      <c r="G21" s="312">
        <v>0</v>
      </c>
      <c r="H21" s="312" t="s">
        <v>228</v>
      </c>
      <c r="I21" s="312" t="s">
        <v>229</v>
      </c>
      <c r="J21" s="312" t="s">
        <v>230</v>
      </c>
      <c r="K21" s="312" t="s">
        <v>231</v>
      </c>
      <c r="L21" s="312"/>
      <c r="M21" s="267">
        <v>5</v>
      </c>
      <c r="N21" s="267">
        <v>5</v>
      </c>
      <c r="O21" s="336">
        <f t="shared" si="0"/>
        <v>0.05</v>
      </c>
    </row>
    <row r="22" spans="1:18" ht="26" x14ac:dyDescent="0.2">
      <c r="A22" s="284" t="s">
        <v>106</v>
      </c>
      <c r="B22" s="286" t="s">
        <v>0</v>
      </c>
      <c r="C22" s="286" t="s">
        <v>2</v>
      </c>
      <c r="D22" s="286" t="s">
        <v>14</v>
      </c>
      <c r="E22" s="309">
        <v>0.1</v>
      </c>
      <c r="F22" s="286" t="s">
        <v>58</v>
      </c>
      <c r="G22" s="286" t="s">
        <v>59</v>
      </c>
      <c r="H22" s="286" t="s">
        <v>60</v>
      </c>
      <c r="I22" s="286" t="s">
        <v>61</v>
      </c>
      <c r="J22" s="286" t="s">
        <v>62</v>
      </c>
      <c r="K22" s="329" t="s">
        <v>63</v>
      </c>
      <c r="L22" s="332"/>
      <c r="P22" s="336">
        <f>SUM(O23:O24)</f>
        <v>7.0000000000000007E-2</v>
      </c>
    </row>
    <row r="23" spans="1:18" ht="16" x14ac:dyDescent="0.2">
      <c r="A23" s="313">
        <v>5.0999999999999996</v>
      </c>
      <c r="B23" s="261" t="s">
        <v>107</v>
      </c>
      <c r="C23" s="261" t="s">
        <v>232</v>
      </c>
      <c r="D23" s="261" t="s">
        <v>109</v>
      </c>
      <c r="E23" s="262">
        <v>0.05</v>
      </c>
      <c r="F23" s="261" t="s">
        <v>110</v>
      </c>
      <c r="G23" s="263" t="s">
        <v>111</v>
      </c>
      <c r="H23" s="263" t="s">
        <v>112</v>
      </c>
      <c r="I23" s="261" t="s">
        <v>110</v>
      </c>
      <c r="J23" s="263" t="s">
        <v>113</v>
      </c>
      <c r="K23" s="263" t="s">
        <v>114</v>
      </c>
      <c r="L23" s="263"/>
      <c r="M23" s="267">
        <v>5</v>
      </c>
      <c r="N23" s="267">
        <v>5</v>
      </c>
      <c r="O23" s="336">
        <f t="shared" si="0"/>
        <v>0.05</v>
      </c>
    </row>
    <row r="24" spans="1:18" ht="32" x14ac:dyDescent="0.2">
      <c r="A24" s="313">
        <v>5.2</v>
      </c>
      <c r="B24" s="261" t="s">
        <v>116</v>
      </c>
      <c r="C24" s="261" t="s">
        <v>117</v>
      </c>
      <c r="D24" s="261" t="s">
        <v>109</v>
      </c>
      <c r="E24" s="262">
        <v>0.05</v>
      </c>
      <c r="F24" s="261" t="s">
        <v>110</v>
      </c>
      <c r="G24" s="263" t="s">
        <v>111</v>
      </c>
      <c r="H24" s="263" t="s">
        <v>112</v>
      </c>
      <c r="I24" s="261" t="s">
        <v>110</v>
      </c>
      <c r="J24" s="263" t="s">
        <v>113</v>
      </c>
      <c r="K24" s="263" t="s">
        <v>114</v>
      </c>
      <c r="L24" s="263"/>
      <c r="M24" s="267">
        <v>5</v>
      </c>
      <c r="N24" s="267">
        <v>2</v>
      </c>
      <c r="O24" s="336">
        <f t="shared" si="0"/>
        <v>2.0000000000000004E-2</v>
      </c>
    </row>
    <row r="25" spans="1:18" ht="15" customHeight="1" x14ac:dyDescent="0.2">
      <c r="O25" s="336">
        <f>SUM(O5:O24)</f>
        <v>0.82000000000000028</v>
      </c>
      <c r="P25" s="336">
        <f>SUM(P4:P24)</f>
        <v>0.82000000000000006</v>
      </c>
    </row>
    <row r="29" spans="1:18" x14ac:dyDescent="0.2"/>
    <row r="30" spans="1:18" x14ac:dyDescent="0.2"/>
    <row r="31" spans="1:18" x14ac:dyDescent="0.2"/>
    <row r="32" spans="1:18" x14ac:dyDescent="0.2"/>
  </sheetData>
  <mergeCells count="10">
    <mergeCell ref="G1:K1"/>
    <mergeCell ref="A3:A4"/>
    <mergeCell ref="B3:B4"/>
    <mergeCell ref="C3:C4"/>
    <mergeCell ref="F3:F4"/>
    <mergeCell ref="A1:A2"/>
    <mergeCell ref="B1:B2"/>
    <mergeCell ref="C1:C2"/>
    <mergeCell ref="E1:E2"/>
    <mergeCell ref="F1:F2"/>
  </mergeCells>
  <dataValidations count="1">
    <dataValidation allowBlank="1" showInputMessage="1" showErrorMessage="1" sqref="N1:N1048576" xr:uid="{AD92C03D-38C9-44F6-A59D-EB9BC273F4BF}"/>
  </dataValidations>
  <pageMargins left="0.7" right="0.7" top="0.75" bottom="0.75" header="0.3" footer="0.3"/>
  <pageSetup paperSize="9" orientation="portrait" r:id="rId1"/>
  <headerFooter>
    <oddHeader>&amp;R&amp;"Calibri"&amp;12&amp;K000000Interswitch - 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CE36-624D-4C70-94D5-98541868101E}">
  <dimension ref="A1:Y23"/>
  <sheetViews>
    <sheetView topLeftCell="E15" workbookViewId="0">
      <selection activeCell="E15" sqref="E15"/>
    </sheetView>
  </sheetViews>
  <sheetFormatPr baseColWidth="10" defaultColWidth="12" defaultRowHeight="36.75" customHeight="1" x14ac:dyDescent="0.2"/>
  <cols>
    <col min="1" max="1" width="11.6640625" customWidth="1"/>
    <col min="2" max="2" width="25.5" style="28" customWidth="1"/>
    <col min="3" max="3" width="37" style="28" customWidth="1"/>
    <col min="4" max="4" width="15.5" style="28" customWidth="1"/>
    <col min="5" max="5" width="7.33203125" style="28" customWidth="1"/>
    <col min="6" max="6" width="46.1640625" style="28" customWidth="1"/>
    <col min="7" max="7" width="9.1640625" style="28" customWidth="1"/>
    <col min="8" max="8" width="22.33203125" style="28" customWidth="1"/>
    <col min="9" max="9" width="34.5" style="28" customWidth="1"/>
    <col min="10" max="10" width="18.5" style="28" customWidth="1"/>
    <col min="11" max="11" width="21.5" style="28" customWidth="1"/>
    <col min="12" max="13" width="12" style="28"/>
    <col min="14" max="14" width="58.5" style="28" customWidth="1"/>
    <col min="15" max="15" width="12" style="28"/>
  </cols>
  <sheetData>
    <row r="1" spans="1:15" ht="36.75" customHeight="1" x14ac:dyDescent="0.2">
      <c r="A1" s="183" t="s">
        <v>50</v>
      </c>
      <c r="B1" s="437" t="s">
        <v>0</v>
      </c>
      <c r="C1" s="437" t="s">
        <v>2</v>
      </c>
      <c r="D1" s="437" t="s">
        <v>57</v>
      </c>
      <c r="E1" s="184">
        <v>1</v>
      </c>
      <c r="F1" s="437" t="s">
        <v>58</v>
      </c>
      <c r="G1" s="185" t="s">
        <v>59</v>
      </c>
      <c r="H1" s="186" t="s">
        <v>60</v>
      </c>
      <c r="I1" s="187" t="s">
        <v>61</v>
      </c>
      <c r="J1" s="188" t="s">
        <v>62</v>
      </c>
      <c r="K1" s="188" t="s">
        <v>63</v>
      </c>
      <c r="M1" s="17"/>
      <c r="N1" s="17"/>
    </row>
    <row r="2" spans="1:15" ht="36.75" customHeight="1" x14ac:dyDescent="0.2">
      <c r="A2" s="183" t="s">
        <v>237</v>
      </c>
      <c r="B2" s="437"/>
      <c r="C2" s="437"/>
      <c r="D2" s="437"/>
      <c r="E2" s="184" t="s">
        <v>238</v>
      </c>
      <c r="F2" s="437"/>
      <c r="G2" s="183" t="s">
        <v>59</v>
      </c>
      <c r="H2" s="183" t="s">
        <v>60</v>
      </c>
      <c r="I2" s="183" t="s">
        <v>61</v>
      </c>
      <c r="J2" s="183" t="s">
        <v>62</v>
      </c>
      <c r="K2" s="183" t="s">
        <v>63</v>
      </c>
      <c r="L2" s="41" t="s">
        <v>159</v>
      </c>
      <c r="M2" s="26" t="s">
        <v>64</v>
      </c>
      <c r="N2" s="17" t="s">
        <v>239</v>
      </c>
    </row>
    <row r="3" spans="1:15" ht="36.75" customHeight="1" x14ac:dyDescent="0.2">
      <c r="A3" s="41">
        <v>1.1000000000000001</v>
      </c>
      <c r="B3" s="41" t="s">
        <v>65</v>
      </c>
      <c r="C3" s="189" t="s">
        <v>66</v>
      </c>
      <c r="D3" s="189" t="s">
        <v>168</v>
      </c>
      <c r="E3" s="190">
        <v>0.05</v>
      </c>
      <c r="F3" s="189" t="s">
        <v>67</v>
      </c>
      <c r="G3" s="191" t="s">
        <v>68</v>
      </c>
      <c r="H3" s="191" t="s">
        <v>69</v>
      </c>
      <c r="I3" s="191" t="s">
        <v>74</v>
      </c>
      <c r="J3" s="192" t="s">
        <v>71</v>
      </c>
      <c r="K3" s="191" t="s">
        <v>72</v>
      </c>
      <c r="L3" s="41"/>
      <c r="M3" s="26">
        <v>3</v>
      </c>
      <c r="N3" s="17"/>
    </row>
    <row r="4" spans="1:15" ht="36.75" customHeight="1" x14ac:dyDescent="0.2">
      <c r="A4" s="181">
        <v>1.2</v>
      </c>
      <c r="B4" s="182" t="s">
        <v>75</v>
      </c>
      <c r="C4" s="182" t="s">
        <v>76</v>
      </c>
      <c r="D4" s="182" t="s">
        <v>168</v>
      </c>
      <c r="E4" s="190">
        <v>2.5000000000000001E-2</v>
      </c>
      <c r="F4" s="182" t="s">
        <v>77</v>
      </c>
      <c r="G4" s="191" t="s">
        <v>68</v>
      </c>
      <c r="H4" s="191" t="s">
        <v>69</v>
      </c>
      <c r="I4" s="191" t="s">
        <v>74</v>
      </c>
      <c r="J4" s="192" t="s">
        <v>71</v>
      </c>
      <c r="K4" s="191" t="s">
        <v>72</v>
      </c>
      <c r="L4" s="41"/>
      <c r="M4" s="41">
        <v>2.5</v>
      </c>
    </row>
    <row r="5" spans="1:15" ht="36.75" customHeight="1" x14ac:dyDescent="0.2">
      <c r="A5" s="181">
        <v>1.3</v>
      </c>
      <c r="B5" s="182" t="s">
        <v>65</v>
      </c>
      <c r="C5" s="182" t="s">
        <v>73</v>
      </c>
      <c r="D5" s="182" t="s">
        <v>168</v>
      </c>
      <c r="E5" s="190">
        <v>0.05</v>
      </c>
      <c r="F5" s="182" t="s">
        <v>240</v>
      </c>
      <c r="G5" s="191" t="s">
        <v>68</v>
      </c>
      <c r="H5" s="191" t="s">
        <v>69</v>
      </c>
      <c r="I5" s="323" t="s">
        <v>240</v>
      </c>
      <c r="J5" s="192" t="s">
        <v>71</v>
      </c>
      <c r="K5" s="191" t="s">
        <v>72</v>
      </c>
      <c r="L5" s="41" t="s">
        <v>241</v>
      </c>
      <c r="M5" s="41">
        <v>5</v>
      </c>
      <c r="N5" s="344"/>
    </row>
    <row r="6" spans="1:15" ht="36.75" customHeight="1" x14ac:dyDescent="0.2">
      <c r="A6" s="181">
        <v>1.4</v>
      </c>
      <c r="B6" s="182" t="s">
        <v>242</v>
      </c>
      <c r="C6" s="182" t="s">
        <v>79</v>
      </c>
      <c r="D6" s="182" t="s">
        <v>243</v>
      </c>
      <c r="E6" s="190">
        <v>0.1</v>
      </c>
      <c r="F6" s="191" t="s">
        <v>244</v>
      </c>
      <c r="G6" s="191" t="s">
        <v>68</v>
      </c>
      <c r="H6" s="191" t="s">
        <v>69</v>
      </c>
      <c r="I6" s="191" t="s">
        <v>74</v>
      </c>
      <c r="J6" s="192" t="s">
        <v>71</v>
      </c>
      <c r="K6" s="191" t="s">
        <v>72</v>
      </c>
      <c r="L6" s="41" t="s">
        <v>245</v>
      </c>
      <c r="M6" s="41">
        <v>10</v>
      </c>
      <c r="N6" s="344" t="s">
        <v>246</v>
      </c>
    </row>
    <row r="7" spans="1:15" ht="36.75" customHeight="1" x14ac:dyDescent="0.2">
      <c r="A7" s="183" t="s">
        <v>247</v>
      </c>
      <c r="B7" s="183" t="s">
        <v>0</v>
      </c>
      <c r="C7" s="183" t="s">
        <v>2</v>
      </c>
      <c r="D7" s="183" t="s">
        <v>57</v>
      </c>
      <c r="E7" s="184" t="s">
        <v>238</v>
      </c>
      <c r="F7" s="183" t="s">
        <v>3</v>
      </c>
      <c r="G7" s="183" t="s">
        <v>59</v>
      </c>
      <c r="H7" s="183" t="s">
        <v>60</v>
      </c>
      <c r="I7" s="183" t="s">
        <v>61</v>
      </c>
      <c r="J7" s="183" t="s">
        <v>62</v>
      </c>
      <c r="K7" s="183" t="s">
        <v>63</v>
      </c>
      <c r="L7" s="41"/>
      <c r="M7" s="26"/>
      <c r="N7" s="17"/>
    </row>
    <row r="8" spans="1:15" ht="44.25" customHeight="1" x14ac:dyDescent="0.2">
      <c r="A8" s="181">
        <v>2.1</v>
      </c>
      <c r="B8" s="182" t="s">
        <v>149</v>
      </c>
      <c r="C8" s="182" t="s">
        <v>248</v>
      </c>
      <c r="D8" s="182" t="s">
        <v>227</v>
      </c>
      <c r="E8" s="190">
        <v>0.05</v>
      </c>
      <c r="F8" t="s">
        <v>136</v>
      </c>
      <c r="G8" t="s">
        <v>137</v>
      </c>
      <c r="H8" t="s">
        <v>138</v>
      </c>
      <c r="I8" t="s">
        <v>13</v>
      </c>
      <c r="J8" s="28" t="s">
        <v>139</v>
      </c>
      <c r="K8" s="28" t="s">
        <v>150</v>
      </c>
      <c r="L8" s="41" t="s">
        <v>249</v>
      </c>
      <c r="M8" s="41">
        <v>5</v>
      </c>
      <c r="N8" s="344" t="s">
        <v>250</v>
      </c>
    </row>
    <row r="9" spans="1:15" ht="36.75" customHeight="1" x14ac:dyDescent="0.2">
      <c r="A9" s="181">
        <v>2.2000000000000002</v>
      </c>
      <c r="B9" s="182" t="s">
        <v>149</v>
      </c>
      <c r="C9" s="182" t="s">
        <v>151</v>
      </c>
      <c r="D9" s="182" t="s">
        <v>227</v>
      </c>
      <c r="E9" s="190">
        <v>0.05</v>
      </c>
      <c r="F9" s="182" t="s">
        <v>152</v>
      </c>
      <c r="G9" s="182" t="s">
        <v>153</v>
      </c>
      <c r="H9" s="51" t="s">
        <v>154</v>
      </c>
      <c r="I9" s="51" t="s">
        <v>152</v>
      </c>
      <c r="J9" s="51" t="s">
        <v>155</v>
      </c>
      <c r="K9" s="51" t="s">
        <v>156</v>
      </c>
      <c r="L9" s="41" t="s">
        <v>156</v>
      </c>
      <c r="M9" s="41">
        <v>5</v>
      </c>
      <c r="N9" s="344" t="s">
        <v>251</v>
      </c>
    </row>
    <row r="10" spans="1:15" ht="36.75" customHeight="1" x14ac:dyDescent="0.2">
      <c r="A10" s="183" t="s">
        <v>252</v>
      </c>
      <c r="B10" s="183" t="s">
        <v>0</v>
      </c>
      <c r="C10" s="183" t="s">
        <v>2</v>
      </c>
      <c r="D10" s="183" t="s">
        <v>57</v>
      </c>
      <c r="E10" s="184" t="s">
        <v>238</v>
      </c>
      <c r="F10" s="183" t="s">
        <v>3</v>
      </c>
      <c r="G10" s="183" t="s">
        <v>59</v>
      </c>
      <c r="H10" s="183" t="s">
        <v>60</v>
      </c>
      <c r="I10" s="183" t="s">
        <v>61</v>
      </c>
      <c r="J10" s="183" t="s">
        <v>62</v>
      </c>
      <c r="K10" s="183" t="s">
        <v>63</v>
      </c>
      <c r="L10" s="41"/>
      <c r="M10" s="26"/>
      <c r="N10" s="17"/>
    </row>
    <row r="11" spans="1:15" ht="36.75" customHeight="1" x14ac:dyDescent="0.2">
      <c r="A11" s="181">
        <v>3.1</v>
      </c>
      <c r="B11" s="182" t="s">
        <v>82</v>
      </c>
      <c r="C11" s="182" t="s">
        <v>179</v>
      </c>
      <c r="D11" s="182" t="s">
        <v>253</v>
      </c>
      <c r="E11" s="190">
        <v>2.5000000000000001E-2</v>
      </c>
      <c r="F11" s="182" t="s">
        <v>84</v>
      </c>
      <c r="G11" s="182" t="s">
        <v>85</v>
      </c>
      <c r="H11" s="182" t="s">
        <v>86</v>
      </c>
      <c r="I11" s="182" t="s">
        <v>84</v>
      </c>
      <c r="J11" s="182" t="s">
        <v>87</v>
      </c>
      <c r="K11" s="182" t="s">
        <v>88</v>
      </c>
      <c r="L11" s="41"/>
      <c r="M11" s="41">
        <v>2.5</v>
      </c>
    </row>
    <row r="12" spans="1:15" ht="52.5" customHeight="1" x14ac:dyDescent="0.2">
      <c r="A12" s="181">
        <v>3.2</v>
      </c>
      <c r="B12" s="182" t="s">
        <v>82</v>
      </c>
      <c r="C12" s="182" t="s">
        <v>89</v>
      </c>
      <c r="D12" s="182" t="s">
        <v>253</v>
      </c>
      <c r="E12" s="190">
        <v>2.5000000000000001E-2</v>
      </c>
      <c r="F12" s="182" t="s">
        <v>175</v>
      </c>
      <c r="G12" s="182" t="s">
        <v>176</v>
      </c>
      <c r="H12" s="182" t="s">
        <v>177</v>
      </c>
      <c r="I12" s="182" t="s">
        <v>175</v>
      </c>
      <c r="J12" s="182" t="s">
        <v>178</v>
      </c>
      <c r="K12" s="182" t="s">
        <v>233</v>
      </c>
      <c r="L12" s="41"/>
      <c r="M12" s="41">
        <v>2.5</v>
      </c>
    </row>
    <row r="13" spans="1:15" ht="63" customHeight="1" x14ac:dyDescent="0.2">
      <c r="A13" s="317">
        <v>3.3</v>
      </c>
      <c r="B13" s="321" t="s">
        <v>254</v>
      </c>
      <c r="C13" s="182" t="s">
        <v>255</v>
      </c>
      <c r="D13" s="182" t="s">
        <v>243</v>
      </c>
      <c r="E13" s="190">
        <v>2.5000000000000001E-2</v>
      </c>
      <c r="F13" s="182" t="s">
        <v>256</v>
      </c>
      <c r="G13" s="182">
        <v>0</v>
      </c>
      <c r="H13" s="182" t="s">
        <v>257</v>
      </c>
      <c r="I13" s="182" t="s">
        <v>258</v>
      </c>
      <c r="J13" s="182" t="s">
        <v>259</v>
      </c>
      <c r="K13" s="182" t="s">
        <v>260</v>
      </c>
      <c r="L13" s="41">
        <v>1</v>
      </c>
      <c r="M13" s="41">
        <v>0.5</v>
      </c>
    </row>
    <row r="14" spans="1:15" ht="76.5" customHeight="1" x14ac:dyDescent="0.2">
      <c r="A14" s="317">
        <v>3.4</v>
      </c>
      <c r="B14" s="321" t="s">
        <v>261</v>
      </c>
      <c r="C14" s="41" t="s">
        <v>262</v>
      </c>
      <c r="D14" s="182" t="s">
        <v>227</v>
      </c>
      <c r="E14" s="193">
        <v>0.1</v>
      </c>
      <c r="F14" s="189" t="s">
        <v>263</v>
      </c>
      <c r="G14" s="189" t="s">
        <v>264</v>
      </c>
      <c r="H14" s="189" t="s">
        <v>265</v>
      </c>
      <c r="I14" s="189" t="s">
        <v>263</v>
      </c>
      <c r="J14" s="189" t="s">
        <v>266</v>
      </c>
      <c r="K14" s="189" t="s">
        <v>267</v>
      </c>
      <c r="L14" s="41" t="s">
        <v>268</v>
      </c>
      <c r="M14" s="41">
        <v>10</v>
      </c>
      <c r="N14" s="344" t="s">
        <v>269</v>
      </c>
    </row>
    <row r="15" spans="1:15" s="181" customFormat="1" ht="63.75" customHeight="1" x14ac:dyDescent="0.2">
      <c r="A15" s="317">
        <v>3.5</v>
      </c>
      <c r="B15" s="321" t="s">
        <v>96</v>
      </c>
      <c r="C15" s="182" t="s">
        <v>234</v>
      </c>
      <c r="D15" s="182" t="s">
        <v>227</v>
      </c>
      <c r="E15" s="193">
        <v>0.1</v>
      </c>
      <c r="F15" s="182" t="s">
        <v>126</v>
      </c>
      <c r="G15" s="182" t="s">
        <v>235</v>
      </c>
      <c r="H15" s="182" t="s">
        <v>236</v>
      </c>
      <c r="I15" s="182" t="s">
        <v>270</v>
      </c>
      <c r="J15" s="182" t="s">
        <v>271</v>
      </c>
      <c r="K15" s="182" t="s">
        <v>272</v>
      </c>
      <c r="L15" s="41" t="s">
        <v>273</v>
      </c>
      <c r="M15" s="41">
        <v>6</v>
      </c>
      <c r="N15" s="344" t="s">
        <v>274</v>
      </c>
      <c r="O15" s="182"/>
    </row>
    <row r="16" spans="1:15" ht="36.75" customHeight="1" x14ac:dyDescent="0.2">
      <c r="A16" s="183" t="s">
        <v>275</v>
      </c>
      <c r="B16" s="183" t="s">
        <v>0</v>
      </c>
      <c r="C16" s="183" t="s">
        <v>2</v>
      </c>
      <c r="D16" s="183" t="s">
        <v>57</v>
      </c>
      <c r="E16" s="184" t="s">
        <v>238</v>
      </c>
      <c r="F16" s="183" t="s">
        <v>3</v>
      </c>
      <c r="G16" s="183" t="s">
        <v>59</v>
      </c>
      <c r="H16" s="183" t="s">
        <v>60</v>
      </c>
      <c r="I16" s="183" t="s">
        <v>61</v>
      </c>
      <c r="J16" s="183" t="s">
        <v>62</v>
      </c>
      <c r="K16" s="183" t="s">
        <v>63</v>
      </c>
      <c r="L16" s="41"/>
      <c r="M16" s="26"/>
      <c r="N16" s="17"/>
    </row>
    <row r="17" spans="1:25" ht="48.75" customHeight="1" x14ac:dyDescent="0.2">
      <c r="A17" s="318">
        <v>4.0999999999999996</v>
      </c>
      <c r="B17" s="322" t="s">
        <v>276</v>
      </c>
      <c r="C17" s="28" t="s">
        <v>199</v>
      </c>
      <c r="D17" s="28" t="s">
        <v>243</v>
      </c>
      <c r="E17" s="193">
        <v>0.1</v>
      </c>
      <c r="F17" s="28" t="s">
        <v>48</v>
      </c>
      <c r="G17" s="28" t="s">
        <v>101</v>
      </c>
      <c r="H17" s="28" t="s">
        <v>277</v>
      </c>
      <c r="I17" s="28" t="s">
        <v>48</v>
      </c>
      <c r="J17" s="28" t="s">
        <v>278</v>
      </c>
      <c r="K17" s="28" t="s">
        <v>104</v>
      </c>
      <c r="L17" s="41">
        <v>83.5</v>
      </c>
      <c r="M17" s="41">
        <v>8</v>
      </c>
      <c r="N17" s="344" t="s">
        <v>279</v>
      </c>
    </row>
    <row r="18" spans="1:25" ht="74.25" customHeight="1" x14ac:dyDescent="0.2">
      <c r="A18" s="28">
        <v>4.2</v>
      </c>
      <c r="B18" s="28" t="s">
        <v>280</v>
      </c>
      <c r="C18" s="28" t="s">
        <v>281</v>
      </c>
      <c r="D18" s="28" t="s">
        <v>227</v>
      </c>
      <c r="E18" s="190">
        <v>0.1</v>
      </c>
      <c r="F18" s="28" t="s">
        <v>282</v>
      </c>
      <c r="G18" s="28" t="s">
        <v>283</v>
      </c>
      <c r="H18" s="28" t="s">
        <v>284</v>
      </c>
      <c r="I18" s="28" t="s">
        <v>282</v>
      </c>
      <c r="J18" s="28" t="s">
        <v>285</v>
      </c>
      <c r="K18" s="28" t="s">
        <v>286</v>
      </c>
      <c r="L18" s="41" t="s">
        <v>287</v>
      </c>
      <c r="M18" s="41">
        <v>10</v>
      </c>
      <c r="N18" s="344" t="s">
        <v>288</v>
      </c>
      <c r="P18" s="28"/>
      <c r="Q18" s="28"/>
      <c r="R18" s="28"/>
      <c r="S18" s="28"/>
      <c r="T18" s="28"/>
      <c r="U18" s="28"/>
      <c r="V18" s="28"/>
      <c r="W18" s="28"/>
      <c r="X18" s="28"/>
      <c r="Y18" s="28"/>
    </row>
    <row r="19" spans="1:25" ht="74.25" customHeight="1" x14ac:dyDescent="0.2">
      <c r="A19" s="319">
        <v>4.3</v>
      </c>
      <c r="B19" s="321" t="s">
        <v>140</v>
      </c>
      <c r="C19" s="41" t="s">
        <v>141</v>
      </c>
      <c r="D19" s="41" t="s">
        <v>142</v>
      </c>
      <c r="E19" s="190">
        <v>0.1</v>
      </c>
      <c r="F19" s="41" t="s">
        <v>143</v>
      </c>
      <c r="G19" s="41" t="s">
        <v>144</v>
      </c>
      <c r="H19" s="41" t="s">
        <v>145</v>
      </c>
      <c r="I19" s="41" t="s">
        <v>146</v>
      </c>
      <c r="J19" s="41" t="s">
        <v>147</v>
      </c>
      <c r="K19" s="41" t="s">
        <v>148</v>
      </c>
      <c r="L19" s="41" t="s">
        <v>289</v>
      </c>
      <c r="M19" s="41">
        <v>10</v>
      </c>
      <c r="N19" s="344" t="s">
        <v>290</v>
      </c>
    </row>
    <row r="20" spans="1:25" ht="36.75" customHeight="1" x14ac:dyDescent="0.2">
      <c r="A20" s="183" t="s">
        <v>291</v>
      </c>
      <c r="B20" s="183" t="s">
        <v>0</v>
      </c>
      <c r="C20" s="183" t="s">
        <v>2</v>
      </c>
      <c r="D20" s="183" t="s">
        <v>57</v>
      </c>
      <c r="E20" s="184" t="s">
        <v>238</v>
      </c>
      <c r="F20" s="183" t="s">
        <v>3</v>
      </c>
      <c r="G20" s="183" t="s">
        <v>59</v>
      </c>
      <c r="H20" s="183" t="s">
        <v>60</v>
      </c>
      <c r="I20" s="183" t="s">
        <v>61</v>
      </c>
      <c r="J20" s="183" t="s">
        <v>62</v>
      </c>
      <c r="K20" s="183" t="s">
        <v>63</v>
      </c>
      <c r="L20" s="41"/>
      <c r="M20" s="26"/>
      <c r="N20" s="17"/>
    </row>
    <row r="21" spans="1:25" ht="43.5" customHeight="1" x14ac:dyDescent="0.2">
      <c r="A21">
        <v>5.0999999999999996</v>
      </c>
      <c r="B21" s="28" t="s">
        <v>116</v>
      </c>
      <c r="C21" s="28" t="s">
        <v>117</v>
      </c>
      <c r="D21" s="28" t="s">
        <v>109</v>
      </c>
      <c r="E21" s="190">
        <v>0.05</v>
      </c>
      <c r="F21" s="28" t="s">
        <v>110</v>
      </c>
      <c r="G21" s="28" t="s">
        <v>292</v>
      </c>
      <c r="H21" s="28" t="s">
        <v>112</v>
      </c>
      <c r="I21" s="28" t="s">
        <v>110</v>
      </c>
      <c r="J21" s="28" t="s">
        <v>113</v>
      </c>
      <c r="K21" s="28" t="s">
        <v>114</v>
      </c>
      <c r="L21" s="41"/>
      <c r="M21" s="41">
        <v>0</v>
      </c>
    </row>
    <row r="22" spans="1:25" ht="105.75" customHeight="1" x14ac:dyDescent="0.2">
      <c r="A22">
        <v>5.2</v>
      </c>
      <c r="B22" s="28" t="s">
        <v>107</v>
      </c>
      <c r="C22" s="28" t="s">
        <v>108</v>
      </c>
      <c r="D22" s="28" t="s">
        <v>109</v>
      </c>
      <c r="E22" s="190">
        <v>0.05</v>
      </c>
      <c r="F22" s="28" t="s">
        <v>110</v>
      </c>
      <c r="G22" s="28" t="s">
        <v>292</v>
      </c>
      <c r="H22" s="28" t="s">
        <v>112</v>
      </c>
      <c r="I22" s="28" t="s">
        <v>110</v>
      </c>
      <c r="J22" s="28" t="s">
        <v>113</v>
      </c>
      <c r="K22" s="28" t="s">
        <v>114</v>
      </c>
      <c r="L22" s="41"/>
      <c r="M22" s="41">
        <v>5</v>
      </c>
    </row>
    <row r="23" spans="1:25" ht="36.75" customHeight="1" x14ac:dyDescent="0.2">
      <c r="M23" s="342"/>
    </row>
  </sheetData>
  <mergeCells count="4">
    <mergeCell ref="B1:B2"/>
    <mergeCell ref="C1:C2"/>
    <mergeCell ref="D1:D2"/>
    <mergeCell ref="F1:F2"/>
  </mergeCells>
  <hyperlinks>
    <hyperlink ref="N8" r:id="rId1" xr:uid="{E2B5A2EC-4966-42F2-8DE3-984E722A62C9}"/>
    <hyperlink ref="N6" r:id="rId2" xr:uid="{4AEB31B1-8899-472D-85A4-50F74027F990}"/>
    <hyperlink ref="N14" r:id="rId3" xr:uid="{5E80B110-B81E-4713-A02D-BB9583D201AF}"/>
    <hyperlink ref="N19" r:id="rId4" xr:uid="{9204B3CF-EBD7-46A3-ABA8-F055E0E7079F}"/>
    <hyperlink ref="N18" r:id="rId5" xr:uid="{E0B6590B-C0D1-4D7E-AD8F-DAA596B3FC87}"/>
    <hyperlink ref="N17" r:id="rId6" xr:uid="{55C13229-6141-427D-83F4-A552B15B429D}"/>
    <hyperlink ref="N15" r:id="rId7" xr:uid="{686BE923-777A-4CEE-8F92-B8496014CB7D}"/>
    <hyperlink ref="N9" r:id="rId8" xr:uid="{33B871B7-4C7C-4B6C-9E05-473DF5101A8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A317-61EE-401C-8840-D45A1F71C397}">
  <dimension ref="A1:N21"/>
  <sheetViews>
    <sheetView topLeftCell="D1" workbookViewId="0">
      <selection activeCell="L1" sqref="L1"/>
    </sheetView>
  </sheetViews>
  <sheetFormatPr baseColWidth="10" defaultColWidth="8.83203125" defaultRowHeight="15" x14ac:dyDescent="0.2"/>
  <cols>
    <col min="2" max="2" width="28.5" customWidth="1"/>
    <col min="3" max="3" width="34" customWidth="1"/>
    <col min="4" max="4" width="37.6640625" customWidth="1"/>
    <col min="5" max="5" width="21.5" customWidth="1"/>
    <col min="6" max="8" width="24.33203125" customWidth="1"/>
    <col min="9" max="10" width="20.5" customWidth="1"/>
    <col min="11" max="11" width="18.5" customWidth="1"/>
    <col min="12" max="12" width="19.83203125" customWidth="1"/>
    <col min="13" max="13" width="29.5" customWidth="1"/>
    <col min="14" max="14" width="41" customWidth="1"/>
  </cols>
  <sheetData>
    <row r="1" spans="1:14" ht="13.5" customHeight="1" x14ac:dyDescent="0.2">
      <c r="A1" s="438" t="s">
        <v>50</v>
      </c>
      <c r="B1" s="1" t="s">
        <v>0</v>
      </c>
      <c r="C1" s="1" t="s">
        <v>293</v>
      </c>
      <c r="D1" s="1" t="s">
        <v>3</v>
      </c>
      <c r="E1" s="42" t="s">
        <v>294</v>
      </c>
      <c r="F1" s="1" t="s">
        <v>295</v>
      </c>
      <c r="G1" s="1" t="s">
        <v>296</v>
      </c>
      <c r="H1" s="1" t="s">
        <v>6</v>
      </c>
      <c r="I1" s="1" t="s">
        <v>7</v>
      </c>
      <c r="J1" s="71"/>
      <c r="K1" s="71"/>
      <c r="L1" s="71"/>
      <c r="M1" s="71"/>
    </row>
    <row r="2" spans="1:14" ht="56.25" customHeight="1" x14ac:dyDescent="0.2">
      <c r="A2" s="438"/>
      <c r="B2" s="43" t="s">
        <v>181</v>
      </c>
      <c r="C2" s="2" t="s">
        <v>297</v>
      </c>
      <c r="D2" s="17" t="s">
        <v>184</v>
      </c>
      <c r="E2" s="1" t="s">
        <v>298</v>
      </c>
      <c r="F2" s="1" t="s">
        <v>299</v>
      </c>
      <c r="G2" s="1"/>
      <c r="H2" s="1" t="s">
        <v>15</v>
      </c>
      <c r="I2" s="147" t="s">
        <v>300</v>
      </c>
      <c r="J2" s="71"/>
      <c r="K2" s="71"/>
      <c r="L2" s="71"/>
      <c r="M2" s="71"/>
    </row>
    <row r="3" spans="1:14" ht="68.25" customHeight="1" x14ac:dyDescent="0.2">
      <c r="A3" s="69"/>
      <c r="B3" s="40" t="s">
        <v>181</v>
      </c>
      <c r="C3" s="117" t="s">
        <v>301</v>
      </c>
      <c r="D3" s="26" t="s">
        <v>191</v>
      </c>
      <c r="E3" s="72" t="s">
        <v>299</v>
      </c>
      <c r="F3" s="17" t="s">
        <v>302</v>
      </c>
      <c r="G3" s="118"/>
      <c r="H3" s="118" t="s">
        <v>15</v>
      </c>
      <c r="I3" s="148" t="s">
        <v>303</v>
      </c>
      <c r="J3" s="71"/>
      <c r="K3" s="71"/>
      <c r="L3" s="71"/>
      <c r="M3" s="71"/>
    </row>
    <row r="4" spans="1:14" ht="288" x14ac:dyDescent="0.2">
      <c r="A4" s="17"/>
      <c r="B4" s="67" t="s">
        <v>22</v>
      </c>
      <c r="C4" s="121" t="s">
        <v>304</v>
      </c>
      <c r="D4" s="86" t="s">
        <v>209</v>
      </c>
      <c r="E4" s="89" t="s">
        <v>299</v>
      </c>
      <c r="F4" s="86" t="s">
        <v>298</v>
      </c>
      <c r="G4" s="86" t="s">
        <v>15</v>
      </c>
      <c r="H4" s="86"/>
      <c r="I4" s="149" t="s">
        <v>305</v>
      </c>
      <c r="J4" s="83"/>
      <c r="K4" s="17"/>
      <c r="L4" s="17"/>
      <c r="M4" s="17"/>
    </row>
    <row r="5" spans="1:14" ht="105" customHeight="1" x14ac:dyDescent="0.2">
      <c r="A5" s="17"/>
      <c r="B5" s="44" t="s">
        <v>306</v>
      </c>
      <c r="C5" s="44" t="s">
        <v>307</v>
      </c>
      <c r="D5" s="22" t="s">
        <v>308</v>
      </c>
      <c r="E5" s="72" t="s">
        <v>298</v>
      </c>
      <c r="F5" s="84" t="s">
        <v>299</v>
      </c>
      <c r="G5" s="84"/>
      <c r="H5" s="84"/>
      <c r="I5" s="150" t="s">
        <v>309</v>
      </c>
      <c r="J5" s="26"/>
      <c r="K5" s="26"/>
      <c r="L5" s="26"/>
      <c r="M5" s="26"/>
    </row>
    <row r="6" spans="1:14" ht="118" x14ac:dyDescent="0.2">
      <c r="A6" s="69"/>
      <c r="B6" s="44" t="s">
        <v>310</v>
      </c>
      <c r="C6" s="68" t="s">
        <v>311</v>
      </c>
      <c r="D6" s="26" t="s">
        <v>312</v>
      </c>
      <c r="E6" s="73"/>
      <c r="F6" s="26" t="s">
        <v>313</v>
      </c>
      <c r="G6" s="26"/>
      <c r="H6" s="26"/>
      <c r="I6" s="150" t="s">
        <v>314</v>
      </c>
      <c r="J6" s="69"/>
      <c r="K6" s="69"/>
      <c r="L6" s="69"/>
      <c r="M6" s="69"/>
    </row>
    <row r="7" spans="1:14" ht="64" x14ac:dyDescent="0.2">
      <c r="A7" s="17"/>
      <c r="B7" s="44" t="s">
        <v>219</v>
      </c>
      <c r="C7" s="42" t="s">
        <v>220</v>
      </c>
      <c r="D7" s="42" t="s">
        <v>315</v>
      </c>
      <c r="E7" s="72" t="s">
        <v>299</v>
      </c>
      <c r="F7" s="22" t="s">
        <v>316</v>
      </c>
      <c r="G7" s="22"/>
      <c r="H7" s="22"/>
      <c r="I7" s="151" t="s">
        <v>317</v>
      </c>
      <c r="J7" s="1"/>
      <c r="K7" s="42"/>
      <c r="L7" s="1"/>
      <c r="M7" s="1"/>
    </row>
    <row r="8" spans="1:14" hidden="1" x14ac:dyDescent="0.2">
      <c r="A8" s="26"/>
      <c r="B8" s="17"/>
      <c r="C8" s="17"/>
      <c r="D8" s="17"/>
      <c r="E8" s="72"/>
      <c r="F8" s="76"/>
      <c r="G8" s="76"/>
      <c r="H8" s="76"/>
      <c r="I8" s="17"/>
      <c r="J8" s="22"/>
      <c r="K8" s="77"/>
      <c r="L8" s="17"/>
      <c r="M8" s="17"/>
    </row>
    <row r="9" spans="1:14" ht="32" x14ac:dyDescent="0.2">
      <c r="A9" s="17"/>
      <c r="B9" s="44" t="s">
        <v>318</v>
      </c>
      <c r="C9" s="42" t="s">
        <v>319</v>
      </c>
      <c r="D9" s="105" t="s">
        <v>320</v>
      </c>
      <c r="E9" s="72"/>
      <c r="F9" s="17"/>
      <c r="G9" s="17"/>
      <c r="H9" s="17"/>
      <c r="I9" s="152" t="s">
        <v>321</v>
      </c>
      <c r="J9" s="22"/>
      <c r="K9" s="75"/>
      <c r="L9" s="87"/>
      <c r="M9" s="87"/>
    </row>
    <row r="10" spans="1:14" x14ac:dyDescent="0.2">
      <c r="A10" s="26"/>
      <c r="B10" s="74"/>
      <c r="C10" s="51"/>
      <c r="D10" s="26"/>
      <c r="E10" s="73"/>
      <c r="F10" s="26"/>
      <c r="G10" s="26"/>
      <c r="H10" s="26"/>
      <c r="I10" s="74"/>
      <c r="J10" s="74"/>
      <c r="K10" s="74"/>
      <c r="L10" s="88"/>
      <c r="M10" s="88"/>
    </row>
    <row r="11" spans="1:14" x14ac:dyDescent="0.2">
      <c r="B11" s="67"/>
      <c r="C11" s="66"/>
      <c r="D11" s="28"/>
      <c r="E11" s="58"/>
      <c r="F11" s="41"/>
      <c r="G11" s="41"/>
      <c r="H11" s="41"/>
      <c r="I11" s="41"/>
      <c r="J11" s="41"/>
      <c r="K11" s="41"/>
      <c r="L11" s="41"/>
      <c r="M11" s="38"/>
      <c r="N11" s="22"/>
    </row>
    <row r="12" spans="1:14" x14ac:dyDescent="0.2">
      <c r="A12" s="69"/>
      <c r="B12" s="69"/>
      <c r="C12" s="69"/>
      <c r="D12" s="69"/>
      <c r="E12" s="70"/>
      <c r="F12" s="69"/>
      <c r="G12" s="69"/>
      <c r="H12" s="69"/>
      <c r="I12" s="69"/>
      <c r="J12" s="69"/>
      <c r="K12" s="69"/>
      <c r="L12" s="69"/>
      <c r="M12" s="69"/>
    </row>
    <row r="13" spans="1:14" x14ac:dyDescent="0.2">
      <c r="A13" s="17"/>
      <c r="B13" s="42"/>
      <c r="C13" s="42"/>
      <c r="D13" s="42"/>
      <c r="E13" s="72"/>
      <c r="F13" s="22"/>
      <c r="G13" s="22"/>
      <c r="H13" s="22"/>
      <c r="I13" s="1"/>
      <c r="J13" s="1"/>
      <c r="K13" s="42"/>
      <c r="L13" s="1"/>
      <c r="M13" s="1"/>
    </row>
    <row r="14" spans="1:14" ht="198" customHeight="1" x14ac:dyDescent="0.2">
      <c r="A14" s="17"/>
      <c r="B14" s="44"/>
      <c r="C14" s="44"/>
      <c r="D14" s="44"/>
      <c r="E14" s="89"/>
      <c r="F14" s="86"/>
      <c r="G14" s="86"/>
      <c r="H14" s="86"/>
      <c r="I14" s="50"/>
      <c r="J14" s="50"/>
      <c r="K14" s="44"/>
      <c r="L14" s="50"/>
      <c r="M14" s="50"/>
    </row>
    <row r="15" spans="1:14" x14ac:dyDescent="0.2">
      <c r="A15" s="17"/>
      <c r="B15" s="44"/>
      <c r="C15" s="68"/>
      <c r="D15" s="42"/>
      <c r="E15" s="72"/>
      <c r="F15" s="17"/>
      <c r="G15" s="17"/>
      <c r="H15" s="17"/>
      <c r="I15" s="22"/>
      <c r="J15" s="22"/>
      <c r="K15" s="22"/>
      <c r="L15" s="17"/>
      <c r="M15" s="17"/>
      <c r="N15" s="52"/>
    </row>
    <row r="16" spans="1:14" x14ac:dyDescent="0.2">
      <c r="A16" s="69"/>
      <c r="B16" s="69"/>
      <c r="C16" s="69"/>
      <c r="D16" s="69"/>
      <c r="E16" s="70"/>
      <c r="F16" s="69"/>
      <c r="G16" s="69"/>
      <c r="H16" s="69"/>
      <c r="I16" s="69"/>
      <c r="J16" s="69"/>
      <c r="K16" s="69"/>
      <c r="L16" s="69"/>
      <c r="M16" s="69"/>
    </row>
    <row r="17" spans="1:13" x14ac:dyDescent="0.2">
      <c r="A17" s="17"/>
      <c r="B17" s="44"/>
      <c r="C17" s="42"/>
      <c r="D17" s="42"/>
      <c r="E17" s="72"/>
      <c r="F17" s="42"/>
      <c r="G17" s="42"/>
      <c r="H17" s="42"/>
      <c r="I17" s="41"/>
      <c r="J17" s="41"/>
      <c r="K17" s="41"/>
      <c r="L17" s="41"/>
      <c r="M17" s="41"/>
    </row>
    <row r="18" spans="1:13" x14ac:dyDescent="0.2">
      <c r="A18" s="17"/>
      <c r="B18" s="44"/>
      <c r="C18" s="42"/>
      <c r="D18" s="42"/>
      <c r="E18" s="72"/>
      <c r="F18" s="42"/>
      <c r="G18" s="42"/>
      <c r="H18" s="42"/>
      <c r="I18" s="41"/>
      <c r="J18" s="41"/>
      <c r="K18" s="41"/>
      <c r="L18" s="41"/>
      <c r="M18" s="38"/>
    </row>
    <row r="19" spans="1:13" x14ac:dyDescent="0.2">
      <c r="A19" s="69"/>
      <c r="B19" s="69"/>
      <c r="C19" s="69"/>
      <c r="D19" s="69"/>
      <c r="E19" s="70"/>
      <c r="F19" s="69"/>
      <c r="G19" s="69"/>
      <c r="H19" s="69"/>
      <c r="I19" s="69"/>
      <c r="J19" s="69"/>
      <c r="K19" s="69"/>
      <c r="L19" s="69"/>
      <c r="M19" s="69"/>
    </row>
    <row r="20" spans="1:13" x14ac:dyDescent="0.2">
      <c r="A20" s="17"/>
      <c r="B20" s="42"/>
      <c r="C20" s="42"/>
      <c r="D20" s="42"/>
      <c r="E20" s="72"/>
      <c r="F20" s="42"/>
      <c r="G20" s="42"/>
      <c r="H20" s="42"/>
      <c r="I20" s="1"/>
      <c r="J20" s="1"/>
      <c r="K20" s="42"/>
      <c r="L20" s="1"/>
      <c r="M20" s="1"/>
    </row>
    <row r="21" spans="1:13" x14ac:dyDescent="0.2">
      <c r="A21" s="17"/>
      <c r="B21" s="42"/>
      <c r="C21" s="44"/>
      <c r="D21" s="42"/>
      <c r="E21" s="72"/>
      <c r="F21" s="42"/>
      <c r="G21" s="42"/>
      <c r="H21" s="42"/>
      <c r="I21" s="1"/>
      <c r="J21" s="1"/>
      <c r="K21" s="42"/>
      <c r="L21" s="1"/>
      <c r="M21" s="1"/>
    </row>
  </sheetData>
  <mergeCells count="1">
    <mergeCell ref="A1:A2"/>
  </mergeCells>
  <pageMargins left="0.7" right="0.7" top="0.75" bottom="0.75" header="0.3" footer="0.3"/>
  <pageSetup paperSize="9" orientation="portrait"/>
  <headerFooter>
    <oddHeader>&amp;R&amp;"Calibri"&amp;12&amp;K000000Interswitch - 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EC8-E813-42F6-938D-EBC2FD253BFD}">
  <dimension ref="A1:M22"/>
  <sheetViews>
    <sheetView topLeftCell="B1" workbookViewId="0">
      <selection activeCell="F14" sqref="F14"/>
    </sheetView>
  </sheetViews>
  <sheetFormatPr baseColWidth="10" defaultColWidth="9.1640625" defaultRowHeight="14" x14ac:dyDescent="0.15"/>
  <cols>
    <col min="1" max="1" width="12" style="23" customWidth="1"/>
    <col min="2" max="2" width="24.1640625" style="23" customWidth="1"/>
    <col min="3" max="3" width="37.5" style="29" customWidth="1"/>
    <col min="4" max="4" width="16" style="29" customWidth="1"/>
    <col min="5" max="5" width="13.6640625" style="37" customWidth="1"/>
    <col min="6" max="6" width="17.5" style="29" customWidth="1"/>
    <col min="7" max="7" width="14.5" style="29" customWidth="1"/>
    <col min="8" max="8" width="15.83203125" style="29" customWidth="1"/>
    <col min="9" max="9" width="16.5" style="29" customWidth="1"/>
    <col min="10" max="10" width="15.33203125" style="29" customWidth="1"/>
    <col min="11" max="11" width="15.1640625" style="29" customWidth="1"/>
    <col min="12" max="12" width="11.6640625" style="23" customWidth="1"/>
    <col min="13" max="16384" width="9.1640625" style="23"/>
  </cols>
  <sheetData>
    <row r="1" spans="1:13" ht="14.25" customHeight="1" x14ac:dyDescent="0.15">
      <c r="A1" s="10" t="s">
        <v>50</v>
      </c>
      <c r="B1" s="439" t="s">
        <v>0</v>
      </c>
      <c r="C1" s="439" t="s">
        <v>2</v>
      </c>
      <c r="D1" s="439" t="s">
        <v>57</v>
      </c>
      <c r="E1" s="30">
        <v>1</v>
      </c>
      <c r="F1" s="439" t="s">
        <v>58</v>
      </c>
      <c r="G1" s="13" t="s">
        <v>59</v>
      </c>
      <c r="H1" s="14" t="s">
        <v>60</v>
      </c>
      <c r="I1" s="15" t="s">
        <v>61</v>
      </c>
      <c r="J1" s="16" t="s">
        <v>62</v>
      </c>
      <c r="K1" s="16" t="s">
        <v>63</v>
      </c>
      <c r="L1" s="17"/>
      <c r="M1" s="17"/>
    </row>
    <row r="2" spans="1:13" ht="14.25" customHeight="1" x14ac:dyDescent="0.15">
      <c r="A2" s="11" t="s">
        <v>237</v>
      </c>
      <c r="B2" s="440"/>
      <c r="C2" s="440"/>
      <c r="D2" s="441"/>
      <c r="E2" s="31">
        <v>0.3</v>
      </c>
      <c r="F2" s="440"/>
      <c r="G2" s="18" t="s">
        <v>59</v>
      </c>
      <c r="H2" s="18" t="s">
        <v>60</v>
      </c>
      <c r="I2" s="18" t="s">
        <v>61</v>
      </c>
      <c r="J2" s="18" t="s">
        <v>62</v>
      </c>
      <c r="K2" s="18" t="s">
        <v>63</v>
      </c>
      <c r="L2" s="17"/>
      <c r="M2" s="17"/>
    </row>
    <row r="3" spans="1:13" ht="26" x14ac:dyDescent="0.15">
      <c r="A3" s="3">
        <v>1.1000000000000001</v>
      </c>
      <c r="B3" s="4" t="s">
        <v>65</v>
      </c>
      <c r="C3" s="5" t="s">
        <v>322</v>
      </c>
      <c r="D3" s="5" t="s">
        <v>168</v>
      </c>
      <c r="E3" s="32">
        <v>0.2</v>
      </c>
      <c r="F3" s="5" t="s">
        <v>164</v>
      </c>
      <c r="G3" s="9" t="s">
        <v>68</v>
      </c>
      <c r="H3" s="9" t="s">
        <v>69</v>
      </c>
      <c r="I3" s="9" t="s">
        <v>323</v>
      </c>
      <c r="J3" s="19" t="s">
        <v>71</v>
      </c>
      <c r="K3" s="9" t="s">
        <v>72</v>
      </c>
      <c r="L3" s="17"/>
      <c r="M3" s="17"/>
    </row>
    <row r="4" spans="1:13" ht="27" x14ac:dyDescent="0.2">
      <c r="A4" s="20">
        <v>1.2</v>
      </c>
      <c r="B4" s="4" t="s">
        <v>242</v>
      </c>
      <c r="C4" t="s">
        <v>324</v>
      </c>
      <c r="D4" s="5" t="s">
        <v>243</v>
      </c>
      <c r="E4" s="32">
        <v>0.1</v>
      </c>
      <c r="F4" s="25" t="s">
        <v>325</v>
      </c>
      <c r="G4" s="27" t="s">
        <v>326</v>
      </c>
      <c r="H4" s="53" t="s">
        <v>327</v>
      </c>
      <c r="I4" s="53" t="s">
        <v>325</v>
      </c>
      <c r="J4" s="53" t="s">
        <v>328</v>
      </c>
      <c r="K4" s="53" t="s">
        <v>329</v>
      </c>
      <c r="L4" s="17" t="s">
        <v>330</v>
      </c>
      <c r="M4" s="17" t="s">
        <v>331</v>
      </c>
    </row>
    <row r="5" spans="1:13" x14ac:dyDescent="0.15">
      <c r="A5" s="10" t="s">
        <v>332</v>
      </c>
      <c r="B5" s="18" t="s">
        <v>0</v>
      </c>
      <c r="C5" s="18" t="s">
        <v>2</v>
      </c>
      <c r="D5" s="18" t="s">
        <v>57</v>
      </c>
      <c r="E5" s="31">
        <v>0.3</v>
      </c>
      <c r="F5" s="18" t="s">
        <v>3</v>
      </c>
      <c r="G5" s="12" t="s">
        <v>59</v>
      </c>
      <c r="H5" s="12" t="s">
        <v>60</v>
      </c>
      <c r="I5" s="18" t="s">
        <v>61</v>
      </c>
      <c r="J5" s="12" t="s">
        <v>62</v>
      </c>
      <c r="K5" s="12" t="s">
        <v>63</v>
      </c>
      <c r="L5" s="17"/>
      <c r="M5" s="17"/>
    </row>
    <row r="6" spans="1:13" ht="36.75" customHeight="1" x14ac:dyDescent="0.15">
      <c r="A6" s="20">
        <v>2.1</v>
      </c>
      <c r="B6" s="17" t="s">
        <v>82</v>
      </c>
      <c r="C6" s="17" t="s">
        <v>333</v>
      </c>
      <c r="D6" s="17" t="s">
        <v>83</v>
      </c>
      <c r="E6" s="33">
        <v>0.05</v>
      </c>
      <c r="F6" s="5" t="s">
        <v>175</v>
      </c>
      <c r="G6" s="17" t="s">
        <v>176</v>
      </c>
      <c r="H6" s="17" t="s">
        <v>177</v>
      </c>
      <c r="I6" s="17" t="s">
        <v>175</v>
      </c>
      <c r="J6" s="17" t="s">
        <v>178</v>
      </c>
      <c r="K6" s="17" t="s">
        <v>233</v>
      </c>
      <c r="L6" s="17"/>
      <c r="M6" s="17"/>
    </row>
    <row r="7" spans="1:13" ht="36.75" customHeight="1" x14ac:dyDescent="0.15">
      <c r="A7" s="20">
        <v>2.2000000000000002</v>
      </c>
      <c r="B7" s="17" t="s">
        <v>82</v>
      </c>
      <c r="C7" s="17" t="s">
        <v>334</v>
      </c>
      <c r="D7" s="17" t="s">
        <v>83</v>
      </c>
      <c r="E7" s="33">
        <v>0.05</v>
      </c>
      <c r="F7" s="5">
        <v>0.75</v>
      </c>
      <c r="G7" s="17" t="s">
        <v>335</v>
      </c>
      <c r="H7" s="17" t="s">
        <v>336</v>
      </c>
      <c r="I7" s="17">
        <v>0.75</v>
      </c>
      <c r="J7" s="17" t="s">
        <v>337</v>
      </c>
      <c r="K7" s="17" t="s">
        <v>338</v>
      </c>
      <c r="L7" s="17"/>
      <c r="M7" s="17"/>
    </row>
    <row r="8" spans="1:13" ht="55.5" customHeight="1" x14ac:dyDescent="0.15">
      <c r="A8" s="20">
        <v>2.2999999999999998</v>
      </c>
      <c r="B8" s="17" t="s">
        <v>339</v>
      </c>
      <c r="C8" s="25" t="s">
        <v>340</v>
      </c>
      <c r="D8" s="26" t="s">
        <v>341</v>
      </c>
      <c r="E8" s="34">
        <v>0.05</v>
      </c>
      <c r="F8" s="59" t="s">
        <v>342</v>
      </c>
      <c r="G8" s="59" t="s">
        <v>343</v>
      </c>
      <c r="H8" s="59" t="s">
        <v>344</v>
      </c>
      <c r="I8" s="59" t="s">
        <v>342</v>
      </c>
      <c r="J8" s="59" t="s">
        <v>345</v>
      </c>
      <c r="K8" s="59" t="s">
        <v>346</v>
      </c>
      <c r="L8" s="17"/>
      <c r="M8" s="17"/>
    </row>
    <row r="9" spans="1:13" ht="55.5" customHeight="1" x14ac:dyDescent="0.15">
      <c r="A9" s="20">
        <v>2.4</v>
      </c>
      <c r="B9" s="17" t="s">
        <v>347</v>
      </c>
      <c r="C9" s="74"/>
      <c r="D9" s="26"/>
      <c r="E9" s="34"/>
      <c r="F9" s="54"/>
      <c r="G9" s="54"/>
      <c r="H9" s="54"/>
      <c r="I9" s="54"/>
      <c r="J9" s="54"/>
      <c r="K9" s="54"/>
      <c r="L9" s="17"/>
      <c r="M9" s="17"/>
    </row>
    <row r="10" spans="1:13" s="178" customFormat="1" ht="60.75" customHeight="1" x14ac:dyDescent="0.15">
      <c r="A10" s="173">
        <v>2.5</v>
      </c>
      <c r="B10" s="174" t="s">
        <v>82</v>
      </c>
      <c r="C10" s="175" t="s">
        <v>348</v>
      </c>
      <c r="D10" s="176" t="s">
        <v>341</v>
      </c>
      <c r="E10" s="177">
        <v>0.05</v>
      </c>
      <c r="F10" s="179" t="s">
        <v>349</v>
      </c>
      <c r="G10" s="179" t="s">
        <v>350</v>
      </c>
      <c r="H10" s="180" t="s">
        <v>351</v>
      </c>
      <c r="I10" s="179" t="s">
        <v>352</v>
      </c>
      <c r="J10" s="179" t="s">
        <v>353</v>
      </c>
      <c r="K10" s="179" t="s">
        <v>354</v>
      </c>
      <c r="L10" s="179"/>
      <c r="M10" s="174"/>
    </row>
    <row r="11" spans="1:13" ht="57.75" customHeight="1" x14ac:dyDescent="0.15">
      <c r="A11" s="20">
        <v>2.5</v>
      </c>
      <c r="B11" s="17" t="s">
        <v>347</v>
      </c>
      <c r="C11" s="26" t="s">
        <v>355</v>
      </c>
      <c r="D11" s="17" t="s">
        <v>99</v>
      </c>
      <c r="E11" s="35">
        <v>0.05</v>
      </c>
      <c r="F11" s="22" t="s">
        <v>356</v>
      </c>
      <c r="G11" s="17">
        <v>0</v>
      </c>
      <c r="H11" s="17" t="s">
        <v>257</v>
      </c>
      <c r="I11" s="17" t="s">
        <v>357</v>
      </c>
      <c r="J11" s="17" t="s">
        <v>259</v>
      </c>
      <c r="K11" s="17" t="s">
        <v>260</v>
      </c>
      <c r="L11" s="17" t="s">
        <v>358</v>
      </c>
      <c r="M11" s="21" t="s">
        <v>359</v>
      </c>
    </row>
    <row r="12" spans="1:13" ht="26" x14ac:dyDescent="0.15">
      <c r="A12" s="10" t="s">
        <v>360</v>
      </c>
      <c r="B12" s="12" t="s">
        <v>0</v>
      </c>
      <c r="C12" s="12" t="s">
        <v>2</v>
      </c>
      <c r="D12" s="12" t="s">
        <v>57</v>
      </c>
      <c r="E12" s="30">
        <v>0.2</v>
      </c>
      <c r="F12" s="12" t="s">
        <v>3</v>
      </c>
      <c r="G12" s="12" t="s">
        <v>59</v>
      </c>
      <c r="H12" s="12" t="s">
        <v>60</v>
      </c>
      <c r="I12" s="12" t="s">
        <v>61</v>
      </c>
      <c r="J12" s="12" t="s">
        <v>62</v>
      </c>
      <c r="K12" s="12" t="s">
        <v>63</v>
      </c>
      <c r="L12" s="17"/>
      <c r="M12" s="17"/>
    </row>
    <row r="13" spans="1:13" ht="16" x14ac:dyDescent="0.2">
      <c r="A13" s="20">
        <v>3.1</v>
      </c>
      <c r="B13" s="17" t="s">
        <v>361</v>
      </c>
      <c r="C13" s="17" t="s">
        <v>199</v>
      </c>
      <c r="D13" s="17" t="s">
        <v>99</v>
      </c>
      <c r="E13" s="35">
        <v>0.1</v>
      </c>
      <c r="F13" s="28" t="s">
        <v>48</v>
      </c>
      <c r="G13" t="s">
        <v>101</v>
      </c>
      <c r="H13" t="s">
        <v>277</v>
      </c>
      <c r="I13" t="s">
        <v>48</v>
      </c>
      <c r="J13" t="s">
        <v>278</v>
      </c>
      <c r="K13" t="s">
        <v>104</v>
      </c>
      <c r="L13" s="17"/>
      <c r="M13" s="17"/>
    </row>
    <row r="14" spans="1:13" ht="97.5" customHeight="1" x14ac:dyDescent="0.15">
      <c r="A14" s="20">
        <v>3.2</v>
      </c>
      <c r="B14" s="17" t="s">
        <v>310</v>
      </c>
      <c r="C14" s="17" t="s">
        <v>362</v>
      </c>
      <c r="D14" s="17" t="s">
        <v>142</v>
      </c>
      <c r="E14" s="35">
        <v>2.5000000000000001E-2</v>
      </c>
      <c r="F14" s="117" t="s">
        <v>363</v>
      </c>
      <c r="G14" s="17" t="s">
        <v>364</v>
      </c>
      <c r="H14" s="17" t="s">
        <v>365</v>
      </c>
      <c r="I14" s="17" t="s">
        <v>366</v>
      </c>
      <c r="J14" s="17" t="s">
        <v>367</v>
      </c>
      <c r="K14" s="17" t="s">
        <v>368</v>
      </c>
      <c r="L14" s="17"/>
      <c r="M14" s="17"/>
    </row>
    <row r="15" spans="1:13" ht="66.75" customHeight="1" x14ac:dyDescent="0.15">
      <c r="A15" s="20">
        <v>3.3</v>
      </c>
      <c r="B15" s="17" t="s">
        <v>310</v>
      </c>
      <c r="C15" s="17" t="s">
        <v>369</v>
      </c>
      <c r="D15" s="17"/>
      <c r="E15" s="82"/>
      <c r="F15" s="22"/>
      <c r="G15" s="17"/>
      <c r="H15" s="17"/>
      <c r="I15" s="17"/>
      <c r="J15" s="17"/>
      <c r="K15" s="17"/>
      <c r="L15" s="17"/>
      <c r="M15" s="17"/>
    </row>
    <row r="16" spans="1:13" ht="76.5" customHeight="1" x14ac:dyDescent="0.2">
      <c r="A16" s="20">
        <v>3.4</v>
      </c>
      <c r="B16" t="s">
        <v>37</v>
      </c>
      <c r="C16" s="28" t="s">
        <v>370</v>
      </c>
      <c r="D16" s="28" t="s">
        <v>371</v>
      </c>
      <c r="E16" s="36">
        <v>0.05</v>
      </c>
      <c r="F16" s="28" t="s">
        <v>372</v>
      </c>
      <c r="G16" s="28" t="s">
        <v>373</v>
      </c>
      <c r="H16" s="28" t="s">
        <v>374</v>
      </c>
      <c r="I16" s="28" t="s">
        <v>372</v>
      </c>
      <c r="J16" s="28" t="s">
        <v>375</v>
      </c>
      <c r="K16" s="28" t="s">
        <v>376</v>
      </c>
      <c r="L16" s="17"/>
      <c r="M16" s="17"/>
    </row>
    <row r="17" spans="1:13" x14ac:dyDescent="0.15">
      <c r="A17" s="10" t="s">
        <v>377</v>
      </c>
      <c r="B17" s="12" t="s">
        <v>0</v>
      </c>
      <c r="C17" s="12" t="s">
        <v>2</v>
      </c>
      <c r="D17" s="12" t="s">
        <v>57</v>
      </c>
      <c r="E17" s="30">
        <v>0.1</v>
      </c>
      <c r="F17" s="12" t="s">
        <v>3</v>
      </c>
      <c r="G17" s="12" t="s">
        <v>59</v>
      </c>
      <c r="H17" s="12" t="s">
        <v>60</v>
      </c>
      <c r="I17" s="12" t="s">
        <v>61</v>
      </c>
      <c r="J17" s="12" t="s">
        <v>62</v>
      </c>
      <c r="K17" s="12" t="s">
        <v>63</v>
      </c>
      <c r="L17" s="17"/>
      <c r="M17" s="17"/>
    </row>
    <row r="18" spans="1:13" ht="43.5" customHeight="1" x14ac:dyDescent="0.15">
      <c r="A18" s="20">
        <v>4.0999999999999996</v>
      </c>
      <c r="B18" s="17" t="s">
        <v>149</v>
      </c>
      <c r="C18" s="17" t="s">
        <v>378</v>
      </c>
      <c r="D18" s="17" t="s">
        <v>341</v>
      </c>
      <c r="E18" s="35">
        <v>0.05</v>
      </c>
      <c r="F18" s="17" t="s">
        <v>379</v>
      </c>
      <c r="G18" s="17" t="s">
        <v>137</v>
      </c>
      <c r="H18" s="17" t="s">
        <v>380</v>
      </c>
      <c r="I18" s="17" t="s">
        <v>381</v>
      </c>
      <c r="J18" s="17" t="s">
        <v>382</v>
      </c>
      <c r="K18" s="17" t="s">
        <v>383</v>
      </c>
      <c r="L18" s="17" t="s">
        <v>384</v>
      </c>
      <c r="M18" s="17"/>
    </row>
    <row r="19" spans="1:13" ht="43.5" customHeight="1" x14ac:dyDescent="0.15">
      <c r="A19" s="20">
        <v>4.2</v>
      </c>
      <c r="B19" s="17" t="s">
        <v>37</v>
      </c>
      <c r="C19" s="17" t="s">
        <v>385</v>
      </c>
      <c r="D19" s="17" t="s">
        <v>142</v>
      </c>
      <c r="E19" s="122">
        <v>0.05</v>
      </c>
      <c r="F19" s="123">
        <v>45352</v>
      </c>
      <c r="G19" s="26" t="s">
        <v>386</v>
      </c>
      <c r="H19" s="17" t="s">
        <v>387</v>
      </c>
      <c r="I19" s="123">
        <v>45352</v>
      </c>
      <c r="J19" s="123">
        <v>45323</v>
      </c>
      <c r="K19" s="123">
        <v>45292</v>
      </c>
      <c r="L19" s="17"/>
      <c r="M19" s="17"/>
    </row>
    <row r="20" spans="1:13" ht="26" x14ac:dyDescent="0.15">
      <c r="A20" s="10" t="s">
        <v>291</v>
      </c>
      <c r="B20" s="12" t="s">
        <v>0</v>
      </c>
      <c r="C20" s="12" t="s">
        <v>2</v>
      </c>
      <c r="D20" s="12" t="s">
        <v>57</v>
      </c>
      <c r="E20" s="30">
        <v>0.1</v>
      </c>
      <c r="F20" s="12" t="s">
        <v>3</v>
      </c>
      <c r="G20" s="12" t="s">
        <v>59</v>
      </c>
      <c r="H20" s="12" t="s">
        <v>60</v>
      </c>
      <c r="I20" s="12" t="s">
        <v>61</v>
      </c>
      <c r="J20" s="12" t="s">
        <v>62</v>
      </c>
      <c r="K20" s="12" t="s">
        <v>63</v>
      </c>
      <c r="L20" s="17"/>
      <c r="M20" s="17"/>
    </row>
    <row r="21" spans="1:13" ht="27" customHeight="1" x14ac:dyDescent="0.15">
      <c r="A21" s="20">
        <v>5.0999999999999996</v>
      </c>
      <c r="B21" s="17" t="s">
        <v>107</v>
      </c>
      <c r="C21" s="17" t="s">
        <v>232</v>
      </c>
      <c r="D21" s="17" t="s">
        <v>109</v>
      </c>
      <c r="E21" s="35">
        <v>0.05</v>
      </c>
      <c r="F21" s="17" t="s">
        <v>110</v>
      </c>
      <c r="G21" s="17" t="s">
        <v>111</v>
      </c>
      <c r="H21" s="17" t="s">
        <v>112</v>
      </c>
      <c r="I21" s="17" t="s">
        <v>110</v>
      </c>
      <c r="J21" s="17" t="s">
        <v>113</v>
      </c>
      <c r="K21" s="17" t="s">
        <v>114</v>
      </c>
      <c r="L21" s="17"/>
      <c r="M21" s="17"/>
    </row>
    <row r="22" spans="1:13" ht="26" x14ac:dyDescent="0.15">
      <c r="A22" s="20">
        <v>5.2</v>
      </c>
      <c r="B22" s="17" t="s">
        <v>116</v>
      </c>
      <c r="C22" s="17" t="s">
        <v>117</v>
      </c>
      <c r="D22" s="17" t="s">
        <v>109</v>
      </c>
      <c r="E22" s="35">
        <v>0.05</v>
      </c>
      <c r="F22" s="17" t="s">
        <v>110</v>
      </c>
      <c r="G22" s="17" t="s">
        <v>111</v>
      </c>
      <c r="H22" s="17" t="s">
        <v>112</v>
      </c>
      <c r="I22" s="17" t="s">
        <v>110</v>
      </c>
      <c r="J22" s="17" t="s">
        <v>113</v>
      </c>
      <c r="K22" s="17" t="s">
        <v>114</v>
      </c>
      <c r="L22" s="17"/>
      <c r="M22" s="17"/>
    </row>
  </sheetData>
  <mergeCells count="4">
    <mergeCell ref="B1:B2"/>
    <mergeCell ref="C1:C2"/>
    <mergeCell ref="D1:D2"/>
    <mergeCell ref="F1:F2"/>
  </mergeCells>
  <pageMargins left="0.7" right="0.7" top="0.75" bottom="0.75" header="0.3" footer="0.3"/>
  <pageSetup paperSize="9" orientation="portrait" r:id="rId1"/>
  <headerFooter>
    <oddHeader>&amp;R&amp;"Calibri"&amp;12&amp;K000000Interswitch - 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00A6A-2877-4AF9-A430-20E8B5F1605A}">
  <dimension ref="A1:M18"/>
  <sheetViews>
    <sheetView workbookViewId="0">
      <selection activeCell="C8" sqref="C8"/>
    </sheetView>
  </sheetViews>
  <sheetFormatPr baseColWidth="10" defaultColWidth="9.1640625" defaultRowHeight="14" x14ac:dyDescent="0.15"/>
  <cols>
    <col min="1" max="1" width="35.6640625" style="29" customWidth="1"/>
    <col min="2" max="2" width="31.33203125" style="29" customWidth="1"/>
    <col min="3" max="3" width="37.5" style="29" customWidth="1"/>
    <col min="4" max="4" width="18.5" style="56" customWidth="1"/>
    <col min="5" max="5" width="22.83203125" style="137" customWidth="1"/>
    <col min="6" max="6" width="27.33203125" style="56" customWidth="1"/>
    <col min="7" max="7" width="14.5" style="29" customWidth="1"/>
    <col min="8" max="8" width="15.83203125" style="29" customWidth="1"/>
    <col min="9" max="9" width="15.1640625" style="29" customWidth="1"/>
    <col min="10" max="10" width="15.33203125" style="29" customWidth="1"/>
    <col min="11" max="11" width="15.1640625" style="29" customWidth="1"/>
    <col min="12" max="12" width="11.6640625" style="23" customWidth="1"/>
    <col min="13" max="16384" width="9.1640625" style="23"/>
  </cols>
  <sheetData>
    <row r="1" spans="1:13" ht="14.25" customHeight="1" x14ac:dyDescent="0.2">
      <c r="A1" s="41" t="s">
        <v>0</v>
      </c>
      <c r="B1" s="41" t="s">
        <v>293</v>
      </c>
      <c r="C1" s="38"/>
      <c r="D1" s="41" t="s">
        <v>294</v>
      </c>
      <c r="E1" s="38" t="s">
        <v>388</v>
      </c>
      <c r="F1" s="38" t="s">
        <v>7</v>
      </c>
      <c r="G1" s="22"/>
      <c r="H1" s="22"/>
      <c r="I1" s="22"/>
      <c r="J1" s="22"/>
      <c r="K1" s="22"/>
      <c r="L1" s="17"/>
      <c r="M1" s="17"/>
    </row>
    <row r="2" spans="1:13" ht="47.25" customHeight="1" x14ac:dyDescent="0.15">
      <c r="A2" s="51" t="s">
        <v>149</v>
      </c>
      <c r="B2" s="117" t="s">
        <v>248</v>
      </c>
      <c r="C2" s="26" t="s">
        <v>381</v>
      </c>
      <c r="D2" s="17" t="s">
        <v>298</v>
      </c>
      <c r="E2" s="82"/>
      <c r="F2" s="17" t="s">
        <v>389</v>
      </c>
      <c r="G2" s="81"/>
      <c r="H2" s="81"/>
      <c r="I2" s="81"/>
      <c r="J2" s="81"/>
      <c r="K2" s="81"/>
      <c r="L2" s="17"/>
      <c r="M2" s="17"/>
    </row>
    <row r="3" spans="1:13" x14ac:dyDescent="0.15">
      <c r="A3" s="51" t="s">
        <v>347</v>
      </c>
      <c r="B3" s="51" t="s">
        <v>390</v>
      </c>
      <c r="C3" s="22" t="s">
        <v>391</v>
      </c>
      <c r="D3" s="17" t="s">
        <v>298</v>
      </c>
      <c r="E3" s="82"/>
      <c r="F3" s="17" t="s">
        <v>392</v>
      </c>
      <c r="G3" s="17"/>
      <c r="H3" s="17"/>
      <c r="I3" s="17"/>
      <c r="J3" s="83"/>
      <c r="K3" s="17"/>
      <c r="L3" s="17"/>
      <c r="M3" s="17"/>
    </row>
    <row r="4" spans="1:13" ht="39" x14ac:dyDescent="0.15">
      <c r="A4" s="17" t="s">
        <v>37</v>
      </c>
      <c r="B4" s="17" t="s">
        <v>385</v>
      </c>
      <c r="C4" s="134">
        <v>45352</v>
      </c>
      <c r="D4" s="17" t="s">
        <v>298</v>
      </c>
      <c r="E4" s="82"/>
      <c r="F4" s="60" t="s">
        <v>393</v>
      </c>
      <c r="G4" s="26"/>
      <c r="H4" s="26"/>
      <c r="I4" s="26"/>
      <c r="J4" s="26"/>
      <c r="K4" s="26"/>
      <c r="L4" s="17"/>
      <c r="M4" s="17"/>
    </row>
    <row r="5" spans="1:13" x14ac:dyDescent="0.15">
      <c r="A5" s="81"/>
      <c r="B5" s="81"/>
      <c r="C5" s="81"/>
      <c r="D5" s="17"/>
      <c r="E5" s="82"/>
      <c r="F5" s="17"/>
      <c r="G5" s="81"/>
      <c r="H5" s="81"/>
      <c r="I5" s="81"/>
      <c r="J5" s="81"/>
      <c r="K5" s="81"/>
      <c r="L5" s="17"/>
      <c r="M5" s="17"/>
    </row>
    <row r="6" spans="1:13" ht="36.75" customHeight="1" x14ac:dyDescent="0.15">
      <c r="A6" s="17"/>
      <c r="B6" s="17"/>
      <c r="C6" s="17"/>
      <c r="D6" s="17"/>
      <c r="E6" s="82"/>
      <c r="F6" s="17"/>
      <c r="G6" s="17"/>
      <c r="H6" s="17"/>
      <c r="I6" s="17"/>
      <c r="J6" s="17"/>
      <c r="K6" s="17"/>
      <c r="L6" s="17"/>
      <c r="M6" s="17"/>
    </row>
    <row r="7" spans="1:13" ht="36.75" customHeight="1" x14ac:dyDescent="0.15">
      <c r="A7" s="17"/>
      <c r="B7" s="17"/>
      <c r="C7" s="17"/>
      <c r="D7" s="17"/>
      <c r="E7" s="82"/>
      <c r="F7" s="17"/>
      <c r="G7" s="17"/>
      <c r="H7" s="17"/>
      <c r="I7" s="17"/>
      <c r="J7" s="17"/>
      <c r="K7" s="17"/>
      <c r="L7" s="17"/>
      <c r="M7" s="17"/>
    </row>
    <row r="8" spans="1:13" ht="55.5" customHeight="1" x14ac:dyDescent="0.15">
      <c r="A8" s="17"/>
      <c r="B8" s="17"/>
      <c r="C8" s="74"/>
      <c r="D8" s="26"/>
      <c r="E8" s="85"/>
      <c r="F8" s="26"/>
      <c r="G8" s="26"/>
      <c r="H8" s="74"/>
      <c r="I8" s="74"/>
      <c r="J8" s="26"/>
      <c r="K8" s="26"/>
      <c r="L8" s="17"/>
      <c r="M8" s="17"/>
    </row>
    <row r="9" spans="1:13" ht="57.75" customHeight="1" x14ac:dyDescent="0.15">
      <c r="A9" s="17"/>
      <c r="B9" s="17"/>
      <c r="C9" s="17"/>
      <c r="D9" s="17"/>
      <c r="E9" s="82"/>
      <c r="F9" s="17"/>
      <c r="G9" s="17"/>
      <c r="H9" s="17"/>
      <c r="I9" s="17"/>
      <c r="J9" s="17"/>
      <c r="K9" s="17"/>
      <c r="L9" s="17"/>
      <c r="M9" s="21"/>
    </row>
    <row r="10" spans="1:13" x14ac:dyDescent="0.15">
      <c r="A10" s="81"/>
      <c r="B10" s="81"/>
      <c r="C10" s="81"/>
      <c r="D10" s="17"/>
      <c r="E10" s="82"/>
      <c r="F10" s="17"/>
      <c r="G10" s="81"/>
      <c r="H10" s="81"/>
      <c r="I10" s="81"/>
      <c r="J10" s="81"/>
      <c r="K10" s="81"/>
      <c r="L10" s="17"/>
      <c r="M10" s="17"/>
    </row>
    <row r="11" spans="1:13" ht="15" x14ac:dyDescent="0.2">
      <c r="A11" s="17"/>
      <c r="B11" s="17"/>
      <c r="C11" s="17"/>
      <c r="D11" s="17"/>
      <c r="E11" s="82"/>
      <c r="F11" s="120"/>
      <c r="G11"/>
      <c r="H11"/>
      <c r="I11"/>
      <c r="J11"/>
      <c r="K11"/>
      <c r="L11" s="17"/>
      <c r="M11" s="17"/>
    </row>
    <row r="12" spans="1:13" ht="168.75" customHeight="1" x14ac:dyDescent="0.15">
      <c r="A12" s="17"/>
      <c r="B12" s="17"/>
      <c r="C12" s="17"/>
      <c r="D12" s="17"/>
      <c r="E12" s="82"/>
      <c r="F12" s="17"/>
      <c r="G12" s="17"/>
      <c r="H12" s="17"/>
      <c r="I12" s="17"/>
      <c r="J12" s="17"/>
      <c r="K12" s="17"/>
      <c r="L12" s="17"/>
      <c r="M12" s="17"/>
    </row>
    <row r="13" spans="1:13" ht="76.5" customHeight="1" x14ac:dyDescent="0.2">
      <c r="A13" s="17"/>
      <c r="B13" s="28"/>
      <c r="C13" s="28"/>
      <c r="D13" s="119"/>
      <c r="E13" s="136"/>
      <c r="F13" s="119"/>
      <c r="G13" s="28"/>
      <c r="H13" s="28"/>
      <c r="I13" s="28"/>
      <c r="J13" s="28"/>
      <c r="K13" s="28"/>
      <c r="L13" s="17"/>
      <c r="M13" s="17"/>
    </row>
    <row r="14" spans="1:13" x14ac:dyDescent="0.15">
      <c r="A14" s="81"/>
      <c r="B14" s="81"/>
      <c r="C14" s="81"/>
      <c r="D14" s="17"/>
      <c r="E14" s="82"/>
      <c r="F14" s="17"/>
      <c r="G14" s="81"/>
      <c r="H14" s="81"/>
      <c r="I14" s="81"/>
      <c r="J14" s="81"/>
      <c r="K14" s="81"/>
      <c r="L14" s="17"/>
      <c r="M14" s="17"/>
    </row>
    <row r="15" spans="1:13" ht="43.5" customHeight="1" x14ac:dyDescent="0.15">
      <c r="A15" s="17"/>
      <c r="B15" s="17"/>
      <c r="C15" s="17"/>
      <c r="D15" s="17"/>
      <c r="E15" s="82"/>
      <c r="F15" s="17"/>
      <c r="G15" s="17"/>
      <c r="H15" s="17"/>
      <c r="I15" s="17"/>
      <c r="J15" s="17"/>
      <c r="K15" s="17"/>
      <c r="L15" s="17"/>
      <c r="M15" s="17"/>
    </row>
    <row r="16" spans="1:13" x14ac:dyDescent="0.15">
      <c r="A16" s="81"/>
      <c r="B16" s="81"/>
      <c r="C16" s="81"/>
      <c r="D16" s="17"/>
      <c r="E16" s="82"/>
      <c r="F16" s="17"/>
      <c r="G16" s="81"/>
      <c r="H16" s="81"/>
      <c r="I16" s="81"/>
      <c r="J16" s="81"/>
      <c r="K16" s="81"/>
      <c r="L16" s="17"/>
      <c r="M16" s="17"/>
    </row>
    <row r="17" spans="1:13" ht="27" customHeight="1" x14ac:dyDescent="0.15">
      <c r="A17" s="17"/>
      <c r="B17" s="17"/>
      <c r="C17" s="17"/>
      <c r="D17" s="17"/>
      <c r="E17" s="82"/>
      <c r="F17" s="17"/>
      <c r="G17" s="17"/>
      <c r="H17" s="17"/>
      <c r="I17" s="17"/>
      <c r="J17" s="17"/>
      <c r="K17" s="17"/>
      <c r="L17" s="17"/>
      <c r="M17" s="17"/>
    </row>
    <row r="18" spans="1:13" x14ac:dyDescent="0.15">
      <c r="A18" s="17"/>
      <c r="B18" s="17"/>
      <c r="C18" s="17"/>
      <c r="D18" s="17"/>
      <c r="E18" s="82"/>
      <c r="F18" s="17"/>
      <c r="G18" s="17"/>
      <c r="H18" s="17"/>
      <c r="I18" s="17"/>
      <c r="J18" s="17"/>
      <c r="K18" s="17"/>
      <c r="L18" s="17"/>
      <c r="M18" s="17"/>
    </row>
  </sheetData>
  <pageMargins left="0.7" right="0.7" top="0.75" bottom="0.75" header="0.3" footer="0.3"/>
  <pageSetup paperSize="9" orientation="portrait"/>
  <headerFooter>
    <oddHeader>&amp;R&amp;"Calibri"&amp;12&amp;K000000Interswitch - INTERNAL&amp;1#</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Iseoluwatobi FY24 Tasks</vt:lpstr>
      <vt:lpstr>Mojuba Ilori FY25 BSC</vt:lpstr>
      <vt:lpstr>Paul &amp; Chris FY25 BSC </vt:lpstr>
      <vt:lpstr>Idris &amp; Jonathan FY25 BSC</vt:lpstr>
      <vt:lpstr>Opeyemi BSC</vt:lpstr>
      <vt:lpstr>Mayowa BSC FY24new</vt:lpstr>
      <vt:lpstr>Opeyemi FY24 Tasks</vt:lpstr>
      <vt:lpstr>Mayowa BSC</vt:lpstr>
      <vt:lpstr>Mayowa FY24 Tasks</vt:lpstr>
      <vt:lpstr>Amirah FY24 Tasks</vt:lpstr>
      <vt:lpstr>Mary FY24 Tasks</vt:lpstr>
      <vt:lpstr>Onyinye FY24 Tasks</vt:lpstr>
      <vt:lpstr>Onyinye BSC</vt:lpstr>
      <vt:lpstr>Ifeanyi FY24 Tasks</vt:lpstr>
      <vt:lpstr>Kachi FY24 Tasks</vt:lpstr>
      <vt:lpstr>EKENE FY24 Tasks</vt:lpstr>
    </vt:vector>
  </TitlesOfParts>
  <Manager/>
  <Company>Interswitch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Mayowa Onaolapo</dc:creator>
  <cp:keywords/>
  <dc:description/>
  <cp:lastModifiedBy>Mojuba Ilori</cp:lastModifiedBy>
  <cp:revision/>
  <dcterms:created xsi:type="dcterms:W3CDTF">2023-11-15T13:30:19Z</dcterms:created>
  <dcterms:modified xsi:type="dcterms:W3CDTF">2024-08-15T07:40:08Z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854951-7041-4c7c-8366-edc4528ca7cc_Enabled">
    <vt:lpwstr>true</vt:lpwstr>
  </property>
  <property fmtid="{D5CDD505-2E9C-101B-9397-08002B2CF9AE}" pid="3" name="MSIP_Label_ea854951-7041-4c7c-8366-edc4528ca7cc_SetDate">
    <vt:lpwstr>2023-11-15T14:00:16Z</vt:lpwstr>
  </property>
  <property fmtid="{D5CDD505-2E9C-101B-9397-08002B2CF9AE}" pid="4" name="MSIP_Label_ea854951-7041-4c7c-8366-edc4528ca7cc_Method">
    <vt:lpwstr>Standard</vt:lpwstr>
  </property>
  <property fmtid="{D5CDD505-2E9C-101B-9397-08002B2CF9AE}" pid="5" name="MSIP_Label_ea854951-7041-4c7c-8366-edc4528ca7cc_Name">
    <vt:lpwstr>ea854951-7041-4c7c-8366-edc4528ca7cc</vt:lpwstr>
  </property>
  <property fmtid="{D5CDD505-2E9C-101B-9397-08002B2CF9AE}" pid="6" name="MSIP_Label_ea854951-7041-4c7c-8366-edc4528ca7cc_SiteId">
    <vt:lpwstr>d2a96d22-de08-48e1-bc43-78e70d957e83</vt:lpwstr>
  </property>
  <property fmtid="{D5CDD505-2E9C-101B-9397-08002B2CF9AE}" pid="7" name="MSIP_Label_ea854951-7041-4c7c-8366-edc4528ca7cc_ActionId">
    <vt:lpwstr>07e986d5-60ae-4cd6-b55a-5c78eacd263f</vt:lpwstr>
  </property>
  <property fmtid="{D5CDD505-2E9C-101B-9397-08002B2CF9AE}" pid="8" name="MSIP_Label_ea854951-7041-4c7c-8366-edc4528ca7cc_ContentBits">
    <vt:lpwstr>1</vt:lpwstr>
  </property>
</Properties>
</file>